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B82969-F2BE-41B7-B703-316D0119670B}" xr6:coauthVersionLast="47" xr6:coauthVersionMax="47" xr10:uidLastSave="{00000000-0000-0000-0000-000000000000}"/>
  <bookViews>
    <workbookView xWindow="12315" yWindow="2040" windowWidth="16485" windowHeight="13125" xr2:uid="{00000000-000D-0000-FFFF-FFFF00000000}"/>
  </bookViews>
  <sheets>
    <sheet name="총칙" sheetId="2" r:id="rId1"/>
    <sheet name="수입 " sheetId="3" r:id="rId2"/>
    <sheet name="지출" sheetId="1" r:id="rId3"/>
  </sheets>
  <definedNames>
    <definedName name="_xlnm._FilterDatabase" localSheetId="2" hidden="1">지출!$A$5:$K$484</definedName>
    <definedName name="_xlnm.Print_Area" localSheetId="1">'수입 '!$A$1:$H$94</definedName>
    <definedName name="_xlnm.Print_Area" localSheetId="2">지출!$A$1:$K$835</definedName>
    <definedName name="_xlnm.Print_Area" localSheetId="0">총칙!$A$1:$G$33</definedName>
    <definedName name="_xlnm.Print_Titles" localSheetId="1">'수입 '!$1:$3</definedName>
    <definedName name="_xlnm.Print_Titles" localSheetId="2">지출!$1:$4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9" i="1" l="1"/>
  <c r="K441" i="1"/>
  <c r="K440" i="1"/>
  <c r="K442" i="1"/>
  <c r="J438" i="1"/>
  <c r="K439" i="1" l="1"/>
  <c r="I438" i="1"/>
  <c r="K438" i="1" s="1"/>
  <c r="F20" i="2" l="1"/>
  <c r="F19" i="2"/>
  <c r="E19" i="2"/>
  <c r="K681" i="1"/>
  <c r="J680" i="1"/>
  <c r="I680" i="1"/>
  <c r="K680" i="1" s="1"/>
  <c r="I40" i="1"/>
  <c r="J40" i="1"/>
  <c r="K50" i="1"/>
  <c r="F13" i="2" l="1"/>
  <c r="K61" i="1"/>
  <c r="J55" i="1"/>
  <c r="J39" i="1" s="1"/>
  <c r="I55" i="1"/>
  <c r="K62" i="1"/>
  <c r="J600" i="1" l="1"/>
  <c r="I600" i="1"/>
  <c r="I599" i="1" s="1"/>
  <c r="J802" i="1"/>
  <c r="I802" i="1"/>
  <c r="J490" i="1"/>
  <c r="I490" i="1"/>
  <c r="J599" i="1"/>
  <c r="K602" i="1"/>
  <c r="K601" i="1"/>
  <c r="K598" i="1"/>
  <c r="K597" i="1" s="1"/>
  <c r="K596" i="1" s="1"/>
  <c r="J597" i="1"/>
  <c r="J596" i="1" s="1"/>
  <c r="I597" i="1"/>
  <c r="I596" i="1" s="1"/>
  <c r="F12" i="2"/>
  <c r="H50" i="3"/>
  <c r="G49" i="3"/>
  <c r="F49" i="3"/>
  <c r="H49" i="3" s="1"/>
  <c r="G48" i="3"/>
  <c r="F48" i="3"/>
  <c r="E12" i="2" s="1"/>
  <c r="G12" i="2" s="1"/>
  <c r="K805" i="1"/>
  <c r="J804" i="1"/>
  <c r="J801" i="1" s="1"/>
  <c r="I804" i="1"/>
  <c r="K803" i="1"/>
  <c r="K800" i="1"/>
  <c r="K799" i="1"/>
  <c r="J798" i="1"/>
  <c r="J797" i="1" s="1"/>
  <c r="J796" i="1" s="1"/>
  <c r="I798" i="1"/>
  <c r="I797" i="1" s="1"/>
  <c r="H77" i="3"/>
  <c r="G76" i="3"/>
  <c r="F76" i="3"/>
  <c r="G75" i="3"/>
  <c r="F75" i="3"/>
  <c r="J795" i="1" l="1"/>
  <c r="I595" i="1"/>
  <c r="I594" i="1" s="1"/>
  <c r="K600" i="1"/>
  <c r="K599" i="1" s="1"/>
  <c r="J595" i="1"/>
  <c r="J594" i="1" s="1"/>
  <c r="K804" i="1"/>
  <c r="H48" i="3"/>
  <c r="H76" i="3"/>
  <c r="H75" i="3"/>
  <c r="J794" i="1"/>
  <c r="K798" i="1"/>
  <c r="K797" i="1"/>
  <c r="I796" i="1"/>
  <c r="K818" i="1"/>
  <c r="J817" i="1"/>
  <c r="I817" i="1"/>
  <c r="K595" i="1" l="1"/>
  <c r="K796" i="1"/>
  <c r="K817" i="1"/>
  <c r="K802" i="1"/>
  <c r="I801" i="1"/>
  <c r="I795" i="1" s="1"/>
  <c r="K795" i="1" s="1"/>
  <c r="K793" i="1"/>
  <c r="K792" i="1"/>
  <c r="J791" i="1"/>
  <c r="J790" i="1" s="1"/>
  <c r="I791" i="1"/>
  <c r="K789" i="1"/>
  <c r="K788" i="1"/>
  <c r="J787" i="1"/>
  <c r="I787" i="1"/>
  <c r="K786" i="1"/>
  <c r="J785" i="1"/>
  <c r="I785" i="1"/>
  <c r="K783" i="1"/>
  <c r="J782" i="1"/>
  <c r="J781" i="1" s="1"/>
  <c r="I782" i="1"/>
  <c r="I781" i="1" s="1"/>
  <c r="K780" i="1"/>
  <c r="K779" i="1"/>
  <c r="K778" i="1"/>
  <c r="K777" i="1"/>
  <c r="J776" i="1"/>
  <c r="I776" i="1"/>
  <c r="K775" i="1"/>
  <c r="K774" i="1"/>
  <c r="K773" i="1"/>
  <c r="J772" i="1"/>
  <c r="I772" i="1"/>
  <c r="K771" i="1"/>
  <c r="K770" i="1"/>
  <c r="J769" i="1"/>
  <c r="I769" i="1"/>
  <c r="K801" i="1" l="1"/>
  <c r="I794" i="1"/>
  <c r="K794" i="1" s="1"/>
  <c r="K791" i="1"/>
  <c r="J784" i="1"/>
  <c r="I784" i="1"/>
  <c r="K781" i="1"/>
  <c r="J768" i="1"/>
  <c r="K772" i="1"/>
  <c r="K776" i="1"/>
  <c r="K787" i="1"/>
  <c r="I768" i="1"/>
  <c r="I767" i="1" s="1"/>
  <c r="K784" i="1"/>
  <c r="K769" i="1"/>
  <c r="I790" i="1"/>
  <c r="K790" i="1" s="1"/>
  <c r="K785" i="1"/>
  <c r="K782" i="1"/>
  <c r="J767" i="1" l="1"/>
  <c r="J766" i="1" s="1"/>
  <c r="K768" i="1"/>
  <c r="K767" i="1" l="1"/>
  <c r="I766" i="1"/>
  <c r="I522" i="1"/>
  <c r="J378" i="1" l="1"/>
  <c r="I378" i="1"/>
  <c r="K366" i="1"/>
  <c r="J412" i="1"/>
  <c r="J410" i="1"/>
  <c r="K421" i="1"/>
  <c r="K420" i="1"/>
  <c r="K419" i="1"/>
  <c r="K418" i="1"/>
  <c r="K417" i="1"/>
  <c r="K416" i="1"/>
  <c r="K415" i="1"/>
  <c r="K414" i="1"/>
  <c r="K413" i="1"/>
  <c r="I412" i="1"/>
  <c r="K411" i="1"/>
  <c r="I410" i="1"/>
  <c r="J409" i="1" l="1"/>
  <c r="J408" i="1" s="1"/>
  <c r="K410" i="1"/>
  <c r="K412" i="1"/>
  <c r="K290" i="1" l="1"/>
  <c r="K289" i="1"/>
  <c r="K288" i="1"/>
  <c r="K287" i="1"/>
  <c r="K286" i="1"/>
  <c r="K285" i="1"/>
  <c r="K284" i="1"/>
  <c r="J283" i="1"/>
  <c r="I283" i="1"/>
  <c r="K282" i="1"/>
  <c r="J281" i="1"/>
  <c r="I281" i="1"/>
  <c r="K279" i="1"/>
  <c r="J278" i="1"/>
  <c r="J277" i="1" s="1"/>
  <c r="I278" i="1"/>
  <c r="I280" i="1" l="1"/>
  <c r="K281" i="1"/>
  <c r="K278" i="1"/>
  <c r="K283" i="1"/>
  <c r="J280" i="1"/>
  <c r="I277" i="1"/>
  <c r="K280" i="1" l="1"/>
  <c r="K277" i="1"/>
  <c r="K140" i="1"/>
  <c r="J139" i="1"/>
  <c r="J138" i="1" s="1"/>
  <c r="I139" i="1"/>
  <c r="K137" i="1"/>
  <c r="J136" i="1"/>
  <c r="J135" i="1" s="1"/>
  <c r="I136" i="1"/>
  <c r="I135" i="1" s="1"/>
  <c r="K134" i="1"/>
  <c r="J133" i="1"/>
  <c r="I133" i="1"/>
  <c r="K132" i="1"/>
  <c r="K131" i="1"/>
  <c r="J130" i="1"/>
  <c r="I130" i="1"/>
  <c r="K129" i="1"/>
  <c r="J128" i="1"/>
  <c r="I128" i="1"/>
  <c r="K126" i="1"/>
  <c r="K125" i="1"/>
  <c r="K124" i="1"/>
  <c r="K123" i="1"/>
  <c r="K122" i="1"/>
  <c r="K121" i="1"/>
  <c r="J120" i="1"/>
  <c r="I120" i="1"/>
  <c r="K119" i="1"/>
  <c r="K118" i="1"/>
  <c r="K117" i="1"/>
  <c r="K116" i="1"/>
  <c r="K115" i="1"/>
  <c r="K114" i="1"/>
  <c r="K113" i="1"/>
  <c r="K112" i="1"/>
  <c r="K111" i="1"/>
  <c r="J110" i="1"/>
  <c r="J108" i="1" s="1"/>
  <c r="J107" i="1" s="1"/>
  <c r="I110" i="1"/>
  <c r="K109" i="1"/>
  <c r="K210" i="1"/>
  <c r="K209" i="1"/>
  <c r="K208" i="1"/>
  <c r="K207" i="1"/>
  <c r="K206" i="1"/>
  <c r="K205" i="1"/>
  <c r="K204" i="1"/>
  <c r="K203" i="1"/>
  <c r="K202" i="1"/>
  <c r="J201" i="1"/>
  <c r="J200" i="1" s="1"/>
  <c r="J199" i="1" s="1"/>
  <c r="I201" i="1"/>
  <c r="I200" i="1" s="1"/>
  <c r="K198" i="1"/>
  <c r="J197" i="1"/>
  <c r="J196" i="1" s="1"/>
  <c r="I197" i="1"/>
  <c r="I196" i="1" s="1"/>
  <c r="K195" i="1"/>
  <c r="K194" i="1" s="1"/>
  <c r="J194" i="1"/>
  <c r="J193" i="1" s="1"/>
  <c r="I194" i="1"/>
  <c r="I193" i="1" s="1"/>
  <c r="K191" i="1"/>
  <c r="K190" i="1"/>
  <c r="K189" i="1"/>
  <c r="K188" i="1"/>
  <c r="K186" i="1"/>
  <c r="K185" i="1"/>
  <c r="J184" i="1"/>
  <c r="I184" i="1"/>
  <c r="I183" i="1" s="1"/>
  <c r="I182" i="1" s="1"/>
  <c r="K181" i="1"/>
  <c r="K180" i="1"/>
  <c r="K179" i="1"/>
  <c r="J178" i="1"/>
  <c r="J177" i="1" s="1"/>
  <c r="I178" i="1"/>
  <c r="I177" i="1" s="1"/>
  <c r="K176" i="1"/>
  <c r="K175" i="1"/>
  <c r="K174" i="1"/>
  <c r="K173" i="1"/>
  <c r="K172" i="1"/>
  <c r="K171" i="1"/>
  <c r="J170" i="1"/>
  <c r="J169" i="1" s="1"/>
  <c r="I170" i="1"/>
  <c r="I169" i="1" s="1"/>
  <c r="I168" i="1"/>
  <c r="K168" i="1" s="1"/>
  <c r="I167" i="1"/>
  <c r="K167" i="1" s="1"/>
  <c r="I166" i="1"/>
  <c r="K166" i="1" s="1"/>
  <c r="J165" i="1"/>
  <c r="J164" i="1" s="1"/>
  <c r="K163" i="1"/>
  <c r="K162" i="1"/>
  <c r="K161" i="1"/>
  <c r="K160" i="1"/>
  <c r="K159" i="1"/>
  <c r="K158" i="1"/>
  <c r="K157" i="1"/>
  <c r="J156" i="1"/>
  <c r="I156" i="1"/>
  <c r="J154" i="1"/>
  <c r="I154" i="1"/>
  <c r="K153" i="1"/>
  <c r="K152" i="1"/>
  <c r="K150" i="1"/>
  <c r="K149" i="1"/>
  <c r="J148" i="1"/>
  <c r="J147" i="1" s="1"/>
  <c r="I148" i="1"/>
  <c r="I147" i="1" s="1"/>
  <c r="J106" i="1" l="1"/>
  <c r="K177" i="1"/>
  <c r="K130" i="1"/>
  <c r="K128" i="1"/>
  <c r="K120" i="1"/>
  <c r="K133" i="1"/>
  <c r="K139" i="1"/>
  <c r="K135" i="1"/>
  <c r="J127" i="1"/>
  <c r="J105" i="1" s="1"/>
  <c r="K136" i="1"/>
  <c r="J146" i="1"/>
  <c r="K110" i="1"/>
  <c r="K169" i="1"/>
  <c r="K184" i="1"/>
  <c r="I108" i="1"/>
  <c r="I107" i="1" s="1"/>
  <c r="I138" i="1"/>
  <c r="K138" i="1" s="1"/>
  <c r="I127" i="1"/>
  <c r="K178" i="1"/>
  <c r="K170" i="1"/>
  <c r="J183" i="1"/>
  <c r="J182" i="1" s="1"/>
  <c r="K182" i="1" s="1"/>
  <c r="K156" i="1"/>
  <c r="K196" i="1"/>
  <c r="K154" i="1"/>
  <c r="K151" i="1" s="1"/>
  <c r="K193" i="1"/>
  <c r="J192" i="1"/>
  <c r="K200" i="1"/>
  <c r="I199" i="1"/>
  <c r="K199" i="1" s="1"/>
  <c r="K147" i="1"/>
  <c r="I146" i="1"/>
  <c r="K155" i="1"/>
  <c r="I165" i="1"/>
  <c r="K197" i="1"/>
  <c r="K148" i="1"/>
  <c r="K201" i="1"/>
  <c r="K127" i="1" l="1"/>
  <c r="K146" i="1"/>
  <c r="K108" i="1"/>
  <c r="J145" i="1"/>
  <c r="K183" i="1"/>
  <c r="K165" i="1"/>
  <c r="I164" i="1"/>
  <c r="K164" i="1" s="1"/>
  <c r="I192" i="1"/>
  <c r="K192" i="1" s="1"/>
  <c r="I106" i="1" l="1"/>
  <c r="K107" i="1"/>
  <c r="I145" i="1"/>
  <c r="K370" i="1"/>
  <c r="K371" i="1"/>
  <c r="K104" i="1"/>
  <c r="K103" i="1"/>
  <c r="J102" i="1"/>
  <c r="J101" i="1" s="1"/>
  <c r="J100" i="1" s="1"/>
  <c r="I102" i="1"/>
  <c r="I101" i="1" s="1"/>
  <c r="I100" i="1" s="1"/>
  <c r="K99" i="1"/>
  <c r="K98" i="1"/>
  <c r="K97" i="1"/>
  <c r="K96" i="1"/>
  <c r="K95" i="1"/>
  <c r="K94" i="1"/>
  <c r="K93" i="1"/>
  <c r="K92" i="1"/>
  <c r="J91" i="1"/>
  <c r="J90" i="1" s="1"/>
  <c r="I91" i="1"/>
  <c r="I90" i="1" s="1"/>
  <c r="K89" i="1"/>
  <c r="J88" i="1"/>
  <c r="I88" i="1"/>
  <c r="K87" i="1"/>
  <c r="J86" i="1"/>
  <c r="I86" i="1"/>
  <c r="K85" i="1"/>
  <c r="J84" i="1"/>
  <c r="I84" i="1"/>
  <c r="K82" i="1"/>
  <c r="J81" i="1"/>
  <c r="I81" i="1"/>
  <c r="K80" i="1"/>
  <c r="J79" i="1"/>
  <c r="I79" i="1"/>
  <c r="K77" i="1"/>
  <c r="J76" i="1"/>
  <c r="I76" i="1"/>
  <c r="K75" i="1"/>
  <c r="K74" i="1"/>
  <c r="J73" i="1"/>
  <c r="I73" i="1"/>
  <c r="K72" i="1"/>
  <c r="K71" i="1"/>
  <c r="K70" i="1"/>
  <c r="K69" i="1"/>
  <c r="K68" i="1"/>
  <c r="K67" i="1"/>
  <c r="K66" i="1"/>
  <c r="K65" i="1"/>
  <c r="J64" i="1"/>
  <c r="I64" i="1"/>
  <c r="K60" i="1"/>
  <c r="K59" i="1"/>
  <c r="K58" i="1"/>
  <c r="K57" i="1"/>
  <c r="K56" i="1"/>
  <c r="K54" i="1"/>
  <c r="K53" i="1"/>
  <c r="K52" i="1"/>
  <c r="K51" i="1"/>
  <c r="K49" i="1"/>
  <c r="K48" i="1"/>
  <c r="K47" i="1"/>
  <c r="K46" i="1"/>
  <c r="K45" i="1"/>
  <c r="K44" i="1"/>
  <c r="K43" i="1"/>
  <c r="K42" i="1"/>
  <c r="K41" i="1"/>
  <c r="I39" i="1"/>
  <c r="K37" i="1"/>
  <c r="K36" i="1"/>
  <c r="K35" i="1"/>
  <c r="K34" i="1"/>
  <c r="K33" i="1"/>
  <c r="K32" i="1"/>
  <c r="K31" i="1"/>
  <c r="K30" i="1"/>
  <c r="I29" i="1"/>
  <c r="K29" i="1" s="1"/>
  <c r="K28" i="1"/>
  <c r="K27" i="1"/>
  <c r="K26" i="1"/>
  <c r="K25" i="1"/>
  <c r="K24" i="1"/>
  <c r="J23" i="1"/>
  <c r="I23" i="1"/>
  <c r="K22" i="1"/>
  <c r="K21" i="1"/>
  <c r="K20" i="1"/>
  <c r="K19" i="1"/>
  <c r="K18" i="1"/>
  <c r="K17" i="1"/>
  <c r="K16" i="1"/>
  <c r="K15" i="1"/>
  <c r="J14" i="1"/>
  <c r="I14" i="1"/>
  <c r="K675" i="1"/>
  <c r="K674" i="1"/>
  <c r="K673" i="1"/>
  <c r="J672" i="1"/>
  <c r="J671" i="1" s="1"/>
  <c r="I672" i="1"/>
  <c r="K670" i="1"/>
  <c r="K669" i="1"/>
  <c r="K668" i="1"/>
  <c r="J667" i="1"/>
  <c r="J666" i="1" s="1"/>
  <c r="I667" i="1"/>
  <c r="I666" i="1" s="1"/>
  <c r="J78" i="1" l="1"/>
  <c r="I105" i="1"/>
  <c r="K105" i="1" s="1"/>
  <c r="K106" i="1"/>
  <c r="K100" i="1"/>
  <c r="K81" i="1"/>
  <c r="K90" i="1"/>
  <c r="K23" i="1"/>
  <c r="K91" i="1"/>
  <c r="K14" i="1"/>
  <c r="K73" i="1"/>
  <c r="K102" i="1"/>
  <c r="J63" i="1"/>
  <c r="K13" i="1"/>
  <c r="K40" i="1"/>
  <c r="K76" i="1"/>
  <c r="J83" i="1"/>
  <c r="K55" i="1"/>
  <c r="K88" i="1"/>
  <c r="K79" i="1"/>
  <c r="K64" i="1"/>
  <c r="K84" i="1"/>
  <c r="K672" i="1"/>
  <c r="I78" i="1"/>
  <c r="K78" i="1" s="1"/>
  <c r="K86" i="1"/>
  <c r="K101" i="1"/>
  <c r="I83" i="1"/>
  <c r="K667" i="1"/>
  <c r="I63" i="1"/>
  <c r="J665" i="1"/>
  <c r="J664" i="1" s="1"/>
  <c r="I671" i="1"/>
  <c r="J38" i="1" l="1"/>
  <c r="K666" i="1"/>
  <c r="K83" i="1"/>
  <c r="I10" i="1"/>
  <c r="I9" i="1" s="1"/>
  <c r="K39" i="1"/>
  <c r="K671" i="1"/>
  <c r="K12" i="1"/>
  <c r="K11" i="1"/>
  <c r="J10" i="1"/>
  <c r="K63" i="1"/>
  <c r="I38" i="1"/>
  <c r="I665" i="1"/>
  <c r="K665" i="1" s="1"/>
  <c r="I664" i="1" l="1"/>
  <c r="K664" i="1" s="1"/>
  <c r="K38" i="1"/>
  <c r="I8" i="1"/>
  <c r="J9" i="1"/>
  <c r="K10" i="1"/>
  <c r="K725" i="1"/>
  <c r="K724" i="1"/>
  <c r="K723" i="1"/>
  <c r="K722" i="1"/>
  <c r="K721" i="1"/>
  <c r="J720" i="1"/>
  <c r="I720" i="1"/>
  <c r="K719" i="1"/>
  <c r="J8" i="1" l="1"/>
  <c r="K9" i="1"/>
  <c r="K720" i="1"/>
  <c r="J717" i="1"/>
  <c r="J716" i="1" s="1"/>
  <c r="I717" i="1"/>
  <c r="I716" i="1" s="1"/>
  <c r="K8" i="1" l="1"/>
  <c r="J764" i="1"/>
  <c r="J756" i="1"/>
  <c r="J750" i="1"/>
  <c r="J748" i="1"/>
  <c r="J745" i="1"/>
  <c r="J815" i="1" l="1"/>
  <c r="J814" i="1" s="1"/>
  <c r="I815" i="1"/>
  <c r="I814" i="1" s="1"/>
  <c r="K816" i="1"/>
  <c r="K822" i="1"/>
  <c r="K765" i="1" l="1"/>
  <c r="J763" i="1"/>
  <c r="I764" i="1"/>
  <c r="K762" i="1"/>
  <c r="K761" i="1" s="1"/>
  <c r="K760" i="1" s="1"/>
  <c r="J761" i="1"/>
  <c r="J760" i="1" s="1"/>
  <c r="I761" i="1"/>
  <c r="I760" i="1" s="1"/>
  <c r="K759" i="1"/>
  <c r="K758" i="1"/>
  <c r="K757" i="1"/>
  <c r="J755" i="1"/>
  <c r="I756" i="1"/>
  <c r="I755" i="1" s="1"/>
  <c r="K754" i="1"/>
  <c r="K753" i="1"/>
  <c r="K752" i="1"/>
  <c r="K751" i="1"/>
  <c r="I750" i="1"/>
  <c r="K749" i="1"/>
  <c r="I748" i="1"/>
  <c r="K746" i="1"/>
  <c r="I745" i="1"/>
  <c r="K745" i="1" s="1"/>
  <c r="J744" i="1"/>
  <c r="K743" i="1"/>
  <c r="K742" i="1"/>
  <c r="K741" i="1"/>
  <c r="K740" i="1"/>
  <c r="K739" i="1"/>
  <c r="J738" i="1"/>
  <c r="I738" i="1"/>
  <c r="K737" i="1"/>
  <c r="K736" i="1"/>
  <c r="K735" i="1"/>
  <c r="J734" i="1"/>
  <c r="I734" i="1"/>
  <c r="K733" i="1"/>
  <c r="K732" i="1"/>
  <c r="K731" i="1"/>
  <c r="K730" i="1"/>
  <c r="K729" i="1"/>
  <c r="K728" i="1"/>
  <c r="J727" i="1"/>
  <c r="I727" i="1"/>
  <c r="K718" i="1"/>
  <c r="K716" i="1" l="1"/>
  <c r="K734" i="1"/>
  <c r="K756" i="1"/>
  <c r="K727" i="1"/>
  <c r="K764" i="1"/>
  <c r="J726" i="1"/>
  <c r="I747" i="1"/>
  <c r="K750" i="1"/>
  <c r="K738" i="1"/>
  <c r="J747" i="1"/>
  <c r="K755" i="1"/>
  <c r="I726" i="1"/>
  <c r="K748" i="1"/>
  <c r="I744" i="1"/>
  <c r="K744" i="1" s="1"/>
  <c r="I763" i="1"/>
  <c r="K763" i="1" s="1"/>
  <c r="K717" i="1"/>
  <c r="K747" i="1" l="1"/>
  <c r="J715" i="1"/>
  <c r="J714" i="1" s="1"/>
  <c r="K726" i="1"/>
  <c r="I715" i="1"/>
  <c r="I714" i="1" s="1"/>
  <c r="K715" i="1" l="1"/>
  <c r="K714" i="1"/>
  <c r="I518" i="1" l="1"/>
  <c r="I528" i="1"/>
  <c r="I527" i="1" s="1"/>
  <c r="H35" i="3"/>
  <c r="K526" i="1"/>
  <c r="J525" i="1"/>
  <c r="J524" i="1" s="1"/>
  <c r="J523" i="1" s="1"/>
  <c r="J522" i="1" s="1"/>
  <c r="K523" i="1" l="1"/>
  <c r="J521" i="1"/>
  <c r="K525" i="1"/>
  <c r="I524" i="1"/>
  <c r="F7" i="3"/>
  <c r="F6" i="3" s="1"/>
  <c r="H29" i="3"/>
  <c r="J470" i="1"/>
  <c r="I470" i="1"/>
  <c r="J473" i="1"/>
  <c r="J476" i="1"/>
  <c r="K480" i="1"/>
  <c r="K479" i="1"/>
  <c r="K478" i="1"/>
  <c r="I477" i="1"/>
  <c r="K477" i="1" s="1"/>
  <c r="K475" i="1"/>
  <c r="I474" i="1"/>
  <c r="K474" i="1" s="1"/>
  <c r="K472" i="1"/>
  <c r="K471" i="1"/>
  <c r="K464" i="1"/>
  <c r="J460" i="1"/>
  <c r="I460" i="1"/>
  <c r="K463" i="1"/>
  <c r="K462" i="1"/>
  <c r="K461" i="1"/>
  <c r="K468" i="1"/>
  <c r="K467" i="1"/>
  <c r="K466" i="1"/>
  <c r="K465" i="1"/>
  <c r="I455" i="1"/>
  <c r="J455" i="1"/>
  <c r="J454" i="1" s="1"/>
  <c r="J453" i="1" s="1"/>
  <c r="K456" i="1"/>
  <c r="K459" i="1"/>
  <c r="K458" i="1"/>
  <c r="K457" i="1"/>
  <c r="I454" i="1" l="1"/>
  <c r="K522" i="1"/>
  <c r="J519" i="1"/>
  <c r="J520" i="1"/>
  <c r="K520" i="1" s="1"/>
  <c r="K521" i="1"/>
  <c r="K524" i="1"/>
  <c r="I473" i="1"/>
  <c r="K473" i="1" s="1"/>
  <c r="I476" i="1"/>
  <c r="K476" i="1" s="1"/>
  <c r="K455" i="1"/>
  <c r="K454" i="1"/>
  <c r="I517" i="1" l="1"/>
  <c r="I516" i="1" s="1"/>
  <c r="K519" i="1"/>
  <c r="J518" i="1"/>
  <c r="J517" i="1" s="1"/>
  <c r="H11" i="3"/>
  <c r="K144" i="1"/>
  <c r="J143" i="1"/>
  <c r="J142" i="1" s="1"/>
  <c r="J141" i="1" s="1"/>
  <c r="I143" i="1"/>
  <c r="I142" i="1" s="1"/>
  <c r="I141" i="1" s="1"/>
  <c r="G32" i="3"/>
  <c r="F32" i="3"/>
  <c r="H36" i="3"/>
  <c r="G92" i="3"/>
  <c r="G88" i="3"/>
  <c r="G84" i="3"/>
  <c r="G83" i="3" s="1"/>
  <c r="G79" i="3"/>
  <c r="G78" i="3" s="1"/>
  <c r="G71" i="3"/>
  <c r="G66" i="3"/>
  <c r="G62" i="3"/>
  <c r="G61" i="3" s="1"/>
  <c r="F16" i="2" s="1"/>
  <c r="G58" i="3"/>
  <c r="G57" i="3" s="1"/>
  <c r="F15" i="2" s="1"/>
  <c r="G55" i="3"/>
  <c r="G54" i="3" s="1"/>
  <c r="F14" i="2" s="1"/>
  <c r="G52" i="3"/>
  <c r="G51" i="3" s="1"/>
  <c r="G44" i="3"/>
  <c r="G43" i="3" s="1"/>
  <c r="F11" i="2" s="1"/>
  <c r="G41" i="3"/>
  <c r="G40" i="3" s="1"/>
  <c r="F10" i="2" s="1"/>
  <c r="G38" i="3"/>
  <c r="G37" i="3" s="1"/>
  <c r="F9" i="2" s="1"/>
  <c r="G7" i="3"/>
  <c r="G91" i="3" l="1"/>
  <c r="F25" i="2" s="1"/>
  <c r="F26" i="2"/>
  <c r="E8" i="2"/>
  <c r="G87" i="3"/>
  <c r="F23" i="2" s="1"/>
  <c r="F24" i="2"/>
  <c r="G82" i="3"/>
  <c r="F21" i="2" s="1"/>
  <c r="F22" i="2"/>
  <c r="G6" i="3"/>
  <c r="F8" i="2" s="1"/>
  <c r="K518" i="1"/>
  <c r="K517" i="1"/>
  <c r="G65" i="3"/>
  <c r="F18" i="2" s="1"/>
  <c r="K142" i="1"/>
  <c r="K143" i="1"/>
  <c r="K141" i="1"/>
  <c r="H94" i="3"/>
  <c r="H93" i="3"/>
  <c r="F92" i="3"/>
  <c r="H90" i="3"/>
  <c r="H89" i="3"/>
  <c r="F88" i="3"/>
  <c r="H86" i="3"/>
  <c r="H85" i="3"/>
  <c r="F84" i="3"/>
  <c r="F83" i="3" s="1"/>
  <c r="H81" i="3"/>
  <c r="H80" i="3"/>
  <c r="F79" i="3"/>
  <c r="H74" i="3"/>
  <c r="H73" i="3"/>
  <c r="H72" i="3"/>
  <c r="F71" i="3"/>
  <c r="H71" i="3" s="1"/>
  <c r="H70" i="3"/>
  <c r="H69" i="3"/>
  <c r="H68" i="3"/>
  <c r="H67" i="3"/>
  <c r="F66" i="3"/>
  <c r="H63" i="3"/>
  <c r="F62" i="3"/>
  <c r="F61" i="3" s="1"/>
  <c r="E16" i="2" s="1"/>
  <c r="G16" i="2" s="1"/>
  <c r="H60" i="3"/>
  <c r="H59" i="3"/>
  <c r="F58" i="3"/>
  <c r="F57" i="3" s="1"/>
  <c r="E15" i="2" s="1"/>
  <c r="H56" i="3"/>
  <c r="F55" i="3"/>
  <c r="F54" i="3" s="1"/>
  <c r="H53" i="3"/>
  <c r="F52" i="3"/>
  <c r="F51" i="3" s="1"/>
  <c r="E13" i="2" s="1"/>
  <c r="G13" i="2" s="1"/>
  <c r="H47" i="3"/>
  <c r="H46" i="3"/>
  <c r="H45" i="3"/>
  <c r="F44" i="3"/>
  <c r="H44" i="3" s="1"/>
  <c r="H42" i="3"/>
  <c r="F41" i="3"/>
  <c r="F40" i="3" s="1"/>
  <c r="H39" i="3"/>
  <c r="F38" i="3"/>
  <c r="F37" i="3" s="1"/>
  <c r="G9" i="2" s="1"/>
  <c r="H34" i="3"/>
  <c r="H33" i="3"/>
  <c r="H32" i="3"/>
  <c r="H31" i="3"/>
  <c r="H30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0" i="3"/>
  <c r="H9" i="3"/>
  <c r="H8" i="3"/>
  <c r="H7" i="3"/>
  <c r="H92" i="3" l="1"/>
  <c r="E26" i="2"/>
  <c r="G26" i="2" s="1"/>
  <c r="F87" i="3"/>
  <c r="E23" i="2" s="1"/>
  <c r="G23" i="2" s="1"/>
  <c r="E24" i="2"/>
  <c r="G64" i="3"/>
  <c r="F5" i="3"/>
  <c r="F82" i="3"/>
  <c r="E21" i="2" s="1"/>
  <c r="G21" i="2" s="1"/>
  <c r="E22" i="2"/>
  <c r="G22" i="2" s="1"/>
  <c r="G5" i="3"/>
  <c r="G10" i="2"/>
  <c r="G24" i="2"/>
  <c r="F91" i="3"/>
  <c r="F78" i="3"/>
  <c r="F65" i="3"/>
  <c r="E18" i="2" s="1"/>
  <c r="G18" i="2" s="1"/>
  <c r="H62" i="3"/>
  <c r="F43" i="3"/>
  <c r="H57" i="3"/>
  <c r="H51" i="3"/>
  <c r="H61" i="3"/>
  <c r="H84" i="3"/>
  <c r="H87" i="3"/>
  <c r="H37" i="3"/>
  <c r="H66" i="3"/>
  <c r="H55" i="3"/>
  <c r="H41" i="3"/>
  <c r="G14" i="2"/>
  <c r="G8" i="2"/>
  <c r="G15" i="2"/>
  <c r="H40" i="3"/>
  <c r="H54" i="3"/>
  <c r="H88" i="3"/>
  <c r="H83" i="3"/>
  <c r="H38" i="3"/>
  <c r="H58" i="3"/>
  <c r="H52" i="3"/>
  <c r="H79" i="3"/>
  <c r="E7" i="2" l="1"/>
  <c r="F4" i="3"/>
  <c r="F17" i="2"/>
  <c r="H82" i="3"/>
  <c r="H78" i="3"/>
  <c r="E20" i="2"/>
  <c r="G20" i="2" s="1"/>
  <c r="H91" i="3"/>
  <c r="E25" i="2"/>
  <c r="G25" i="2" s="1"/>
  <c r="G4" i="3"/>
  <c r="F6" i="2" s="1"/>
  <c r="F7" i="2"/>
  <c r="G7" i="2" s="1"/>
  <c r="H43" i="3"/>
  <c r="E11" i="2"/>
  <c r="G11" i="2" s="1"/>
  <c r="F64" i="3"/>
  <c r="H5" i="3"/>
  <c r="H6" i="3"/>
  <c r="H65" i="3"/>
  <c r="E17" i="2" l="1"/>
  <c r="G17" i="2" s="1"/>
  <c r="G19" i="2"/>
  <c r="H64" i="3"/>
  <c r="K593" i="1"/>
  <c r="K592" i="1" s="1"/>
  <c r="K591" i="1" s="1"/>
  <c r="J592" i="1"/>
  <c r="J591" i="1" s="1"/>
  <c r="I592" i="1"/>
  <c r="I591" i="1" s="1"/>
  <c r="K590" i="1"/>
  <c r="K589" i="1" s="1"/>
  <c r="K588" i="1" s="1"/>
  <c r="J589" i="1"/>
  <c r="J588" i="1" s="1"/>
  <c r="I589" i="1"/>
  <c r="I588" i="1" s="1"/>
  <c r="K587" i="1"/>
  <c r="K586" i="1"/>
  <c r="J585" i="1"/>
  <c r="I585" i="1"/>
  <c r="K584" i="1"/>
  <c r="K583" i="1" s="1"/>
  <c r="J583" i="1"/>
  <c r="I583" i="1"/>
  <c r="K581" i="1"/>
  <c r="K580" i="1"/>
  <c r="K579" i="1"/>
  <c r="J578" i="1"/>
  <c r="J577" i="1" s="1"/>
  <c r="I578" i="1"/>
  <c r="I577" i="1" s="1"/>
  <c r="K575" i="1"/>
  <c r="K574" i="1"/>
  <c r="K573" i="1"/>
  <c r="J572" i="1"/>
  <c r="J571" i="1" s="1"/>
  <c r="I572" i="1"/>
  <c r="I571" i="1" s="1"/>
  <c r="K570" i="1"/>
  <c r="K569" i="1"/>
  <c r="J568" i="1"/>
  <c r="J567" i="1" s="1"/>
  <c r="I568" i="1"/>
  <c r="I567" i="1" s="1"/>
  <c r="K565" i="1"/>
  <c r="K564" i="1" s="1"/>
  <c r="K563" i="1" s="1"/>
  <c r="J564" i="1"/>
  <c r="J563" i="1" s="1"/>
  <c r="J562" i="1" s="1"/>
  <c r="I564" i="1"/>
  <c r="I563" i="1" s="1"/>
  <c r="I562" i="1" s="1"/>
  <c r="J545" i="1"/>
  <c r="K392" i="1"/>
  <c r="K391" i="1"/>
  <c r="K390" i="1"/>
  <c r="J389" i="1"/>
  <c r="J388" i="1" s="1"/>
  <c r="J387" i="1" s="1"/>
  <c r="I389" i="1"/>
  <c r="I388" i="1" s="1"/>
  <c r="K386" i="1"/>
  <c r="K385" i="1"/>
  <c r="K382" i="1"/>
  <c r="K381" i="1"/>
  <c r="K379" i="1"/>
  <c r="K377" i="1"/>
  <c r="K376" i="1"/>
  <c r="K375" i="1"/>
  <c r="J374" i="1"/>
  <c r="I374" i="1"/>
  <c r="K372" i="1"/>
  <c r="K369" i="1"/>
  <c r="K368" i="1"/>
  <c r="K367" i="1"/>
  <c r="K365" i="1"/>
  <c r="J364" i="1"/>
  <c r="J359" i="1" s="1"/>
  <c r="J358" i="1" s="1"/>
  <c r="I364" i="1"/>
  <c r="K363" i="1"/>
  <c r="K362" i="1"/>
  <c r="K361" i="1"/>
  <c r="I360" i="1"/>
  <c r="K356" i="1"/>
  <c r="K355" i="1"/>
  <c r="J354" i="1"/>
  <c r="J353" i="1" s="1"/>
  <c r="I354" i="1"/>
  <c r="K352" i="1"/>
  <c r="K351" i="1"/>
  <c r="K350" i="1"/>
  <c r="J349" i="1"/>
  <c r="J348" i="1" s="1"/>
  <c r="I349" i="1"/>
  <c r="I348" i="1" s="1"/>
  <c r="K347" i="1"/>
  <c r="J346" i="1"/>
  <c r="I346" i="1"/>
  <c r="K345" i="1"/>
  <c r="J344" i="1"/>
  <c r="I344" i="1"/>
  <c r="K343" i="1"/>
  <c r="J342" i="1"/>
  <c r="I342" i="1"/>
  <c r="K339" i="1"/>
  <c r="K338" i="1"/>
  <c r="K337" i="1"/>
  <c r="K336" i="1"/>
  <c r="K335" i="1"/>
  <c r="J334" i="1"/>
  <c r="J333" i="1" s="1"/>
  <c r="I334" i="1"/>
  <c r="K332" i="1"/>
  <c r="K331" i="1"/>
  <c r="K330" i="1"/>
  <c r="K329" i="1"/>
  <c r="J328" i="1"/>
  <c r="J327" i="1" s="1"/>
  <c r="I328" i="1"/>
  <c r="I327" i="1" s="1"/>
  <c r="K326" i="1"/>
  <c r="K325" i="1"/>
  <c r="K324" i="1"/>
  <c r="J323" i="1"/>
  <c r="J322" i="1" s="1"/>
  <c r="I323" i="1"/>
  <c r="K321" i="1"/>
  <c r="K320" i="1"/>
  <c r="K319" i="1"/>
  <c r="K318" i="1"/>
  <c r="K317" i="1"/>
  <c r="K316" i="1"/>
  <c r="J315" i="1"/>
  <c r="I315" i="1"/>
  <c r="K314" i="1"/>
  <c r="J313" i="1"/>
  <c r="I313" i="1"/>
  <c r="K312" i="1"/>
  <c r="K311" i="1"/>
  <c r="K310" i="1"/>
  <c r="J309" i="1"/>
  <c r="I309" i="1"/>
  <c r="K499" i="1"/>
  <c r="J498" i="1"/>
  <c r="J497" i="1" s="1"/>
  <c r="J495" i="1" s="1"/>
  <c r="J494" i="1" s="1"/>
  <c r="J492" i="1" s="1"/>
  <c r="I498" i="1"/>
  <c r="K496" i="1"/>
  <c r="K493" i="1"/>
  <c r="K491" i="1"/>
  <c r="K489" i="1"/>
  <c r="K488" i="1"/>
  <c r="J487" i="1"/>
  <c r="I487" i="1"/>
  <c r="K247" i="1"/>
  <c r="K246" i="1"/>
  <c r="J245" i="1"/>
  <c r="J244" i="1" s="1"/>
  <c r="I245" i="1"/>
  <c r="K243" i="1"/>
  <c r="K242" i="1"/>
  <c r="K241" i="1"/>
  <c r="J240" i="1"/>
  <c r="J239" i="1" s="1"/>
  <c r="I240" i="1"/>
  <c r="I239" i="1" s="1"/>
  <c r="K238" i="1"/>
  <c r="J237" i="1"/>
  <c r="I237" i="1"/>
  <c r="K236" i="1"/>
  <c r="J235" i="1"/>
  <c r="I235" i="1"/>
  <c r="K234" i="1"/>
  <c r="J233" i="1"/>
  <c r="I233" i="1"/>
  <c r="K230" i="1"/>
  <c r="K229" i="1"/>
  <c r="K228" i="1"/>
  <c r="J227" i="1"/>
  <c r="J226" i="1" s="1"/>
  <c r="I227" i="1"/>
  <c r="K225" i="1"/>
  <c r="K224" i="1"/>
  <c r="K223" i="1"/>
  <c r="K222" i="1"/>
  <c r="J221" i="1"/>
  <c r="J220" i="1" s="1"/>
  <c r="I221" i="1"/>
  <c r="I220" i="1" s="1"/>
  <c r="K219" i="1"/>
  <c r="J218" i="1"/>
  <c r="I218" i="1"/>
  <c r="K217" i="1"/>
  <c r="J216" i="1"/>
  <c r="I216" i="1"/>
  <c r="K215" i="1"/>
  <c r="K214" i="1"/>
  <c r="J213" i="1"/>
  <c r="I213" i="1"/>
  <c r="J486" i="1" l="1"/>
  <c r="H4" i="3"/>
  <c r="E6" i="2"/>
  <c r="G6" i="2" s="1"/>
  <c r="K323" i="1"/>
  <c r="K498" i="1"/>
  <c r="K364" i="1"/>
  <c r="K227" i="1"/>
  <c r="K383" i="1"/>
  <c r="K585" i="1"/>
  <c r="K582" i="1" s="1"/>
  <c r="K354" i="1"/>
  <c r="K384" i="1"/>
  <c r="I566" i="1"/>
  <c r="K374" i="1"/>
  <c r="K389" i="1"/>
  <c r="K568" i="1"/>
  <c r="K567" i="1" s="1"/>
  <c r="K315" i="1"/>
  <c r="I582" i="1"/>
  <c r="I576" i="1" s="1"/>
  <c r="J566" i="1"/>
  <c r="K578" i="1"/>
  <c r="K577" i="1" s="1"/>
  <c r="J582" i="1"/>
  <c r="J576" i="1" s="1"/>
  <c r="I359" i="1"/>
  <c r="K359" i="1" s="1"/>
  <c r="K572" i="1"/>
  <c r="K571" i="1" s="1"/>
  <c r="K313" i="1"/>
  <c r="K562" i="1"/>
  <c r="K334" i="1"/>
  <c r="K388" i="1"/>
  <c r="I387" i="1"/>
  <c r="K387" i="1" s="1"/>
  <c r="K309" i="1"/>
  <c r="K342" i="1"/>
  <c r="J380" i="1"/>
  <c r="J373" i="1" s="1"/>
  <c r="J357" i="1" s="1"/>
  <c r="I322" i="1"/>
  <c r="K322" i="1" s="1"/>
  <c r="K360" i="1"/>
  <c r="I497" i="1"/>
  <c r="I495" i="1" s="1"/>
  <c r="I494" i="1" s="1"/>
  <c r="I492" i="1" s="1"/>
  <c r="I486" i="1" s="1"/>
  <c r="K486" i="1" s="1"/>
  <c r="I380" i="1"/>
  <c r="J485" i="1"/>
  <c r="K348" i="1"/>
  <c r="J341" i="1"/>
  <c r="J340" i="1" s="1"/>
  <c r="K218" i="1"/>
  <c r="K349" i="1"/>
  <c r="I333" i="1"/>
  <c r="K333" i="1" s="1"/>
  <c r="K344" i="1"/>
  <c r="I353" i="1"/>
  <c r="K353" i="1" s="1"/>
  <c r="K346" i="1"/>
  <c r="J308" i="1"/>
  <c r="J307" i="1" s="1"/>
  <c r="K328" i="1"/>
  <c r="K327" i="1"/>
  <c r="I341" i="1"/>
  <c r="K487" i="1"/>
  <c r="K233" i="1"/>
  <c r="I308" i="1"/>
  <c r="K213" i="1"/>
  <c r="K235" i="1"/>
  <c r="K216" i="1"/>
  <c r="I226" i="1"/>
  <c r="K226" i="1" s="1"/>
  <c r="K237" i="1"/>
  <c r="K220" i="1"/>
  <c r="K239" i="1"/>
  <c r="J212" i="1"/>
  <c r="J211" i="1" s="1"/>
  <c r="K245" i="1"/>
  <c r="J232" i="1"/>
  <c r="J231" i="1" s="1"/>
  <c r="K240" i="1"/>
  <c r="K221" i="1"/>
  <c r="I244" i="1"/>
  <c r="K244" i="1" s="1"/>
  <c r="I212" i="1"/>
  <c r="I232" i="1"/>
  <c r="K566" i="1" l="1"/>
  <c r="I561" i="1"/>
  <c r="I358" i="1"/>
  <c r="K358" i="1" s="1"/>
  <c r="K576" i="1"/>
  <c r="J561" i="1"/>
  <c r="K561" i="1" s="1"/>
  <c r="K497" i="1"/>
  <c r="K380" i="1"/>
  <c r="K495" i="1"/>
  <c r="K494" i="1"/>
  <c r="K308" i="1"/>
  <c r="I307" i="1"/>
  <c r="K307" i="1" s="1"/>
  <c r="K341" i="1"/>
  <c r="I340" i="1"/>
  <c r="K340" i="1" s="1"/>
  <c r="I211" i="1"/>
  <c r="K211" i="1" s="1"/>
  <c r="K492" i="1"/>
  <c r="K212" i="1"/>
  <c r="K232" i="1"/>
  <c r="I231" i="1"/>
  <c r="K231" i="1" s="1"/>
  <c r="K490" i="1" l="1"/>
  <c r="I485" i="1"/>
  <c r="K485" i="1" l="1"/>
  <c r="K145" i="1"/>
  <c r="K560" i="1"/>
  <c r="K559" i="1" s="1"/>
  <c r="K558" i="1" s="1"/>
  <c r="J559" i="1"/>
  <c r="J558" i="1" s="1"/>
  <c r="I559" i="1"/>
  <c r="I558" i="1" s="1"/>
  <c r="K557" i="1"/>
  <c r="K556" i="1" s="1"/>
  <c r="K555" i="1" s="1"/>
  <c r="J556" i="1"/>
  <c r="J555" i="1" s="1"/>
  <c r="I556" i="1"/>
  <c r="I555" i="1" s="1"/>
  <c r="K554" i="1"/>
  <c r="K553" i="1"/>
  <c r="J552" i="1"/>
  <c r="J547" i="1" s="1"/>
  <c r="I552" i="1"/>
  <c r="K551" i="1"/>
  <c r="K550" i="1"/>
  <c r="K549" i="1"/>
  <c r="I548" i="1"/>
  <c r="K546" i="1"/>
  <c r="K545" i="1" s="1"/>
  <c r="I545" i="1"/>
  <c r="K544" i="1"/>
  <c r="K543" i="1"/>
  <c r="J542" i="1"/>
  <c r="I542" i="1"/>
  <c r="K540" i="1"/>
  <c r="K539" i="1"/>
  <c r="J538" i="1"/>
  <c r="J537" i="1" s="1"/>
  <c r="I538" i="1"/>
  <c r="I537" i="1" s="1"/>
  <c r="I547" i="1" l="1"/>
  <c r="I541" i="1" s="1"/>
  <c r="I536" i="1" s="1"/>
  <c r="K548" i="1"/>
  <c r="K538" i="1"/>
  <c r="K537" i="1" s="1"/>
  <c r="K552" i="1"/>
  <c r="K547" i="1" s="1"/>
  <c r="K542" i="1"/>
  <c r="J541" i="1"/>
  <c r="J536" i="1" s="1"/>
  <c r="J535" i="1" s="1"/>
  <c r="K541" i="1" l="1"/>
  <c r="K536" i="1"/>
  <c r="I535" i="1"/>
  <c r="K535" i="1" s="1"/>
  <c r="K534" i="1" l="1"/>
  <c r="J533" i="1"/>
  <c r="J532" i="1" s="1"/>
  <c r="I533" i="1"/>
  <c r="K835" i="1"/>
  <c r="J834" i="1"/>
  <c r="J833" i="1" s="1"/>
  <c r="J832" i="1" s="1"/>
  <c r="J831" i="1" s="1"/>
  <c r="J830" i="1" s="1"/>
  <c r="I834" i="1"/>
  <c r="K829" i="1"/>
  <c r="J828" i="1"/>
  <c r="J827" i="1" s="1"/>
  <c r="J826" i="1" s="1"/>
  <c r="J825" i="1" s="1"/>
  <c r="J824" i="1" s="1"/>
  <c r="I828" i="1"/>
  <c r="K823" i="1"/>
  <c r="K821" i="1"/>
  <c r="J820" i="1"/>
  <c r="J819" i="1" s="1"/>
  <c r="I820" i="1"/>
  <c r="I819" i="1" s="1"/>
  <c r="K810" i="1"/>
  <c r="J809" i="1"/>
  <c r="J808" i="1" s="1"/>
  <c r="J807" i="1" s="1"/>
  <c r="I809" i="1"/>
  <c r="I808" i="1" s="1"/>
  <c r="K533" i="1" l="1"/>
  <c r="K815" i="1"/>
  <c r="J531" i="1"/>
  <c r="K819" i="1"/>
  <c r="I813" i="1"/>
  <c r="I812" i="1" s="1"/>
  <c r="J806" i="1"/>
  <c r="K834" i="1"/>
  <c r="K828" i="1"/>
  <c r="I532" i="1"/>
  <c r="J813" i="1"/>
  <c r="J812" i="1" s="1"/>
  <c r="J811" i="1" s="1"/>
  <c r="I833" i="1"/>
  <c r="K833" i="1" s="1"/>
  <c r="I827" i="1"/>
  <c r="I826" i="1" s="1"/>
  <c r="I825" i="1" s="1"/>
  <c r="K808" i="1"/>
  <c r="I807" i="1"/>
  <c r="K820" i="1"/>
  <c r="K809" i="1"/>
  <c r="J530" i="1" l="1"/>
  <c r="K814" i="1"/>
  <c r="K532" i="1"/>
  <c r="I531" i="1"/>
  <c r="K813" i="1"/>
  <c r="K826" i="1"/>
  <c r="I832" i="1"/>
  <c r="K827" i="1"/>
  <c r="J713" i="1"/>
  <c r="K812" i="1"/>
  <c r="I811" i="1"/>
  <c r="K811" i="1" s="1"/>
  <c r="K807" i="1"/>
  <c r="I806" i="1"/>
  <c r="K806" i="1" s="1"/>
  <c r="K825" i="1"/>
  <c r="I824" i="1"/>
  <c r="K824" i="1" s="1"/>
  <c r="I713" i="1" l="1"/>
  <c r="K713" i="1" s="1"/>
  <c r="K529" i="1"/>
  <c r="J528" i="1"/>
  <c r="J527" i="1" s="1"/>
  <c r="K531" i="1"/>
  <c r="I530" i="1"/>
  <c r="K766" i="1"/>
  <c r="I831" i="1"/>
  <c r="K832" i="1"/>
  <c r="K712" i="1"/>
  <c r="K711" i="1"/>
  <c r="J710" i="1"/>
  <c r="I710" i="1"/>
  <c r="I709" i="1" s="1"/>
  <c r="I708" i="1" s="1"/>
  <c r="I707" i="1" s="1"/>
  <c r="K706" i="1"/>
  <c r="J705" i="1"/>
  <c r="J704" i="1" s="1"/>
  <c r="I705" i="1"/>
  <c r="I704" i="1" s="1"/>
  <c r="K703" i="1"/>
  <c r="K702" i="1"/>
  <c r="K701" i="1"/>
  <c r="K700" i="1"/>
  <c r="K699" i="1"/>
  <c r="J698" i="1"/>
  <c r="I698" i="1"/>
  <c r="K697" i="1"/>
  <c r="K696" i="1"/>
  <c r="J695" i="1"/>
  <c r="I695" i="1"/>
  <c r="K691" i="1"/>
  <c r="J690" i="1"/>
  <c r="J689" i="1" s="1"/>
  <c r="I690" i="1"/>
  <c r="I689" i="1" s="1"/>
  <c r="K688" i="1"/>
  <c r="K687" i="1"/>
  <c r="K686" i="1"/>
  <c r="K685" i="1"/>
  <c r="K684" i="1"/>
  <c r="J683" i="1"/>
  <c r="I683" i="1"/>
  <c r="K682" i="1"/>
  <c r="I694" i="1" l="1"/>
  <c r="I693" i="1" s="1"/>
  <c r="J516" i="1"/>
  <c r="K527" i="1"/>
  <c r="J694" i="1"/>
  <c r="J693" i="1" s="1"/>
  <c r="J692" i="1" s="1"/>
  <c r="K528" i="1"/>
  <c r="K698" i="1"/>
  <c r="K689" i="1"/>
  <c r="I830" i="1"/>
  <c r="K830" i="1" s="1"/>
  <c r="K831" i="1"/>
  <c r="K704" i="1"/>
  <c r="J679" i="1"/>
  <c r="J678" i="1" s="1"/>
  <c r="J677" i="1" s="1"/>
  <c r="K705" i="1"/>
  <c r="K710" i="1"/>
  <c r="K690" i="1"/>
  <c r="K683" i="1"/>
  <c r="K695" i="1"/>
  <c r="J709" i="1"/>
  <c r="J708" i="1" s="1"/>
  <c r="J707" i="1" s="1"/>
  <c r="K707" i="1" s="1"/>
  <c r="K516" i="1" l="1"/>
  <c r="K694" i="1"/>
  <c r="J676" i="1"/>
  <c r="K709" i="1"/>
  <c r="K708" i="1"/>
  <c r="K693" i="1"/>
  <c r="I692" i="1"/>
  <c r="K692" i="1" s="1"/>
  <c r="K663" i="1" l="1"/>
  <c r="J662" i="1"/>
  <c r="J661" i="1" s="1"/>
  <c r="I662" i="1"/>
  <c r="I661" i="1" s="1"/>
  <c r="K660" i="1"/>
  <c r="K659" i="1"/>
  <c r="K658" i="1"/>
  <c r="K657" i="1"/>
  <c r="I656" i="1"/>
  <c r="I655" i="1" s="1"/>
  <c r="J655" i="1"/>
  <c r="J654" i="1" s="1"/>
  <c r="K653" i="1"/>
  <c r="K652" i="1"/>
  <c r="K651" i="1"/>
  <c r="K650" i="1"/>
  <c r="J649" i="1"/>
  <c r="I649" i="1"/>
  <c r="K648" i="1"/>
  <c r="K647" i="1"/>
  <c r="K646" i="1"/>
  <c r="K645" i="1"/>
  <c r="K644" i="1"/>
  <c r="K643" i="1"/>
  <c r="J642" i="1"/>
  <c r="I642" i="1"/>
  <c r="K641" i="1"/>
  <c r="K640" i="1"/>
  <c r="J639" i="1"/>
  <c r="I639" i="1"/>
  <c r="K637" i="1"/>
  <c r="K636" i="1"/>
  <c r="K635" i="1"/>
  <c r="K634" i="1"/>
  <c r="K633" i="1"/>
  <c r="J632" i="1"/>
  <c r="J631" i="1" s="1"/>
  <c r="I632" i="1"/>
  <c r="K630" i="1"/>
  <c r="K629" i="1"/>
  <c r="K628" i="1"/>
  <c r="K627" i="1"/>
  <c r="K626" i="1"/>
  <c r="K625" i="1"/>
  <c r="K624" i="1"/>
  <c r="J623" i="1"/>
  <c r="J620" i="1" s="1"/>
  <c r="I623" i="1"/>
  <c r="K622" i="1"/>
  <c r="K621" i="1"/>
  <c r="K618" i="1"/>
  <c r="K617" i="1"/>
  <c r="K616" i="1"/>
  <c r="K615" i="1"/>
  <c r="J614" i="1"/>
  <c r="I614" i="1"/>
  <c r="K613" i="1"/>
  <c r="K612" i="1"/>
  <c r="K611" i="1"/>
  <c r="J610" i="1"/>
  <c r="I610" i="1"/>
  <c r="K609" i="1"/>
  <c r="K608" i="1"/>
  <c r="K607" i="1"/>
  <c r="K515" i="1"/>
  <c r="I514" i="1"/>
  <c r="K514" i="1" s="1"/>
  <c r="I513" i="1"/>
  <c r="J512" i="1"/>
  <c r="J511" i="1" s="1"/>
  <c r="J510" i="1" s="1"/>
  <c r="J509" i="1" s="1"/>
  <c r="K508" i="1"/>
  <c r="J507" i="1"/>
  <c r="J506" i="1" s="1"/>
  <c r="J505" i="1" s="1"/>
  <c r="I507" i="1"/>
  <c r="I506" i="1" s="1"/>
  <c r="K504" i="1"/>
  <c r="J503" i="1"/>
  <c r="I503" i="1"/>
  <c r="I502" i="1" s="1"/>
  <c r="K506" i="1" l="1"/>
  <c r="K639" i="1"/>
  <c r="K623" i="1"/>
  <c r="K507" i="1"/>
  <c r="I512" i="1"/>
  <c r="I511" i="1" s="1"/>
  <c r="J638" i="1"/>
  <c r="K649" i="1"/>
  <c r="J606" i="1"/>
  <c r="J605" i="1" s="1"/>
  <c r="I606" i="1"/>
  <c r="I605" i="1" s="1"/>
  <c r="I638" i="1"/>
  <c r="I620" i="1"/>
  <c r="K620" i="1" s="1"/>
  <c r="K610" i="1"/>
  <c r="K642" i="1"/>
  <c r="K656" i="1"/>
  <c r="K614" i="1"/>
  <c r="K632" i="1"/>
  <c r="K661" i="1"/>
  <c r="K662" i="1"/>
  <c r="K503" i="1"/>
  <c r="I505" i="1"/>
  <c r="K505" i="1" s="1"/>
  <c r="K655" i="1"/>
  <c r="I654" i="1"/>
  <c r="K654" i="1" s="1"/>
  <c r="J619" i="1"/>
  <c r="K513" i="1"/>
  <c r="I631" i="1"/>
  <c r="K631" i="1" s="1"/>
  <c r="I501" i="1"/>
  <c r="J502" i="1"/>
  <c r="J501" i="1" s="1"/>
  <c r="J500" i="1" s="1"/>
  <c r="J604" i="1" l="1"/>
  <c r="J603" i="1" s="1"/>
  <c r="K606" i="1"/>
  <c r="K638" i="1"/>
  <c r="K512" i="1"/>
  <c r="K605" i="1"/>
  <c r="K502" i="1"/>
  <c r="K511" i="1"/>
  <c r="I510" i="1"/>
  <c r="I619" i="1"/>
  <c r="K501" i="1"/>
  <c r="K619" i="1" l="1"/>
  <c r="I604" i="1"/>
  <c r="K510" i="1"/>
  <c r="I509" i="1"/>
  <c r="I500" i="1" s="1"/>
  <c r="K509" i="1" l="1"/>
  <c r="K500" i="1"/>
  <c r="K604" i="1"/>
  <c r="I603" i="1"/>
  <c r="K594" i="1" s="1"/>
  <c r="K603" i="1" l="1"/>
  <c r="K530" i="1"/>
  <c r="K251" i="1"/>
  <c r="K253" i="1"/>
  <c r="K255" i="1"/>
  <c r="K258" i="1"/>
  <c r="K259" i="1"/>
  <c r="K262" i="1"/>
  <c r="K266" i="1"/>
  <c r="K268" i="1"/>
  <c r="K269" i="1"/>
  <c r="K272" i="1"/>
  <c r="K275" i="1"/>
  <c r="K293" i="1"/>
  <c r="K297" i="1"/>
  <c r="K299" i="1"/>
  <c r="K300" i="1"/>
  <c r="K303" i="1"/>
  <c r="K306" i="1"/>
  <c r="K396" i="1"/>
  <c r="K400" i="1"/>
  <c r="K403" i="1"/>
  <c r="K407" i="1"/>
  <c r="K425" i="1"/>
  <c r="K428" i="1"/>
  <c r="K429" i="1"/>
  <c r="K432" i="1"/>
  <c r="K433" i="1"/>
  <c r="K434" i="1"/>
  <c r="K437" i="1"/>
  <c r="K445" i="1"/>
  <c r="K446" i="1"/>
  <c r="K450" i="1"/>
  <c r="K451" i="1"/>
  <c r="K452" i="1"/>
  <c r="K484" i="1"/>
  <c r="J444" i="1" l="1"/>
  <c r="I444" i="1"/>
  <c r="K444" i="1" l="1"/>
  <c r="J483" i="1"/>
  <c r="I483" i="1"/>
  <c r="J482" i="1" l="1"/>
  <c r="J481" i="1" s="1"/>
  <c r="J469" i="1" s="1"/>
  <c r="K483" i="1"/>
  <c r="I482" i="1"/>
  <c r="K482" i="1" l="1"/>
  <c r="I481" i="1"/>
  <c r="K481" i="1" l="1"/>
  <c r="I469" i="1"/>
  <c r="I453" i="1" s="1"/>
  <c r="K453" i="1" s="1"/>
  <c r="K469" i="1" l="1"/>
  <c r="K470" i="1"/>
  <c r="I426" i="1"/>
  <c r="J274" i="1"/>
  <c r="J273" i="1" s="1"/>
  <c r="I274" i="1"/>
  <c r="J271" i="1"/>
  <c r="J270" i="1" s="1"/>
  <c r="I271" i="1"/>
  <c r="J267" i="1"/>
  <c r="I267" i="1"/>
  <c r="J265" i="1"/>
  <c r="I265" i="1"/>
  <c r="J449" i="1"/>
  <c r="J448" i="1" s="1"/>
  <c r="J447" i="1" s="1"/>
  <c r="I449" i="1"/>
  <c r="J443" i="1"/>
  <c r="I443" i="1"/>
  <c r="J436" i="1"/>
  <c r="J435" i="1" s="1"/>
  <c r="I436" i="1"/>
  <c r="J431" i="1"/>
  <c r="J430" i="1" s="1"/>
  <c r="I431" i="1"/>
  <c r="J426" i="1"/>
  <c r="J424" i="1"/>
  <c r="I424" i="1"/>
  <c r="J406" i="1"/>
  <c r="J405" i="1" s="1"/>
  <c r="J404" i="1" s="1"/>
  <c r="I406" i="1"/>
  <c r="J402" i="1"/>
  <c r="J401" i="1" s="1"/>
  <c r="I402" i="1"/>
  <c r="J399" i="1"/>
  <c r="J398" i="1" s="1"/>
  <c r="I399" i="1"/>
  <c r="J395" i="1"/>
  <c r="J394" i="1" s="1"/>
  <c r="J393" i="1" s="1"/>
  <c r="I395" i="1"/>
  <c r="J305" i="1"/>
  <c r="J304" i="1" s="1"/>
  <c r="I305" i="1"/>
  <c r="J302" i="1"/>
  <c r="J301" i="1" s="1"/>
  <c r="I302" i="1"/>
  <c r="J298" i="1"/>
  <c r="I298" i="1"/>
  <c r="J296" i="1"/>
  <c r="I296" i="1"/>
  <c r="J292" i="1"/>
  <c r="J291" i="1" s="1"/>
  <c r="J276" i="1" s="1"/>
  <c r="I292" i="1"/>
  <c r="K395" i="1" l="1"/>
  <c r="K265" i="1"/>
  <c r="K402" i="1"/>
  <c r="K296" i="1"/>
  <c r="K267" i="1"/>
  <c r="K298" i="1"/>
  <c r="K443" i="1"/>
  <c r="I448" i="1"/>
  <c r="K448" i="1" s="1"/>
  <c r="K449" i="1"/>
  <c r="I273" i="1"/>
  <c r="K273" i="1" s="1"/>
  <c r="K274" i="1"/>
  <c r="I430" i="1"/>
  <c r="K430" i="1" s="1"/>
  <c r="K431" i="1"/>
  <c r="I405" i="1"/>
  <c r="K405" i="1" s="1"/>
  <c r="K406" i="1"/>
  <c r="I304" i="1"/>
  <c r="K304" i="1" s="1"/>
  <c r="K305" i="1"/>
  <c r="K424" i="1"/>
  <c r="K427" i="1"/>
  <c r="I435" i="1"/>
  <c r="K435" i="1" s="1"/>
  <c r="K436" i="1"/>
  <c r="I301" i="1"/>
  <c r="K301" i="1" s="1"/>
  <c r="K302" i="1"/>
  <c r="I270" i="1"/>
  <c r="K270" i="1" s="1"/>
  <c r="K271" i="1"/>
  <c r="I291" i="1"/>
  <c r="K292" i="1"/>
  <c r="I398" i="1"/>
  <c r="K398" i="1" s="1"/>
  <c r="K399" i="1"/>
  <c r="K426" i="1"/>
  <c r="J264" i="1"/>
  <c r="J263" i="1" s="1"/>
  <c r="I295" i="1"/>
  <c r="J295" i="1"/>
  <c r="J294" i="1" s="1"/>
  <c r="J423" i="1"/>
  <c r="J422" i="1" s="1"/>
  <c r="I409" i="1"/>
  <c r="I408" i="1" s="1"/>
  <c r="I264" i="1"/>
  <c r="J397" i="1"/>
  <c r="I423" i="1"/>
  <c r="I401" i="1"/>
  <c r="K401" i="1" s="1"/>
  <c r="I394" i="1"/>
  <c r="K394" i="1" s="1"/>
  <c r="K291" i="1" l="1"/>
  <c r="I276" i="1"/>
  <c r="K276" i="1" s="1"/>
  <c r="I404" i="1"/>
  <c r="K404" i="1" s="1"/>
  <c r="I294" i="1"/>
  <c r="K294" i="1" s="1"/>
  <c r="K295" i="1"/>
  <c r="I263" i="1"/>
  <c r="K264" i="1"/>
  <c r="I422" i="1"/>
  <c r="K422" i="1" s="1"/>
  <c r="K423" i="1"/>
  <c r="I447" i="1"/>
  <c r="K447" i="1" s="1"/>
  <c r="I397" i="1"/>
  <c r="K397" i="1" s="1"/>
  <c r="I393" i="1"/>
  <c r="K393" i="1" s="1"/>
  <c r="K263" i="1" l="1"/>
  <c r="K409" i="1"/>
  <c r="K408" i="1"/>
  <c r="J261" i="1" l="1"/>
  <c r="J260" i="1" s="1"/>
  <c r="I261" i="1"/>
  <c r="J257" i="1"/>
  <c r="J256" i="1" s="1"/>
  <c r="I257" i="1"/>
  <c r="J254" i="1"/>
  <c r="I254" i="1"/>
  <c r="J252" i="1"/>
  <c r="I252" i="1"/>
  <c r="J250" i="1"/>
  <c r="I250" i="1"/>
  <c r="K252" i="1" l="1"/>
  <c r="K254" i="1"/>
  <c r="K261" i="1"/>
  <c r="K250" i="1"/>
  <c r="I256" i="1"/>
  <c r="K256" i="1" s="1"/>
  <c r="K257" i="1"/>
  <c r="J249" i="1"/>
  <c r="J248" i="1" s="1"/>
  <c r="J7" i="1" s="1"/>
  <c r="J6" i="1" s="1"/>
  <c r="I260" i="1"/>
  <c r="K260" i="1" s="1"/>
  <c r="I249" i="1"/>
  <c r="J5" i="1" l="1"/>
  <c r="K249" i="1"/>
  <c r="I248" i="1"/>
  <c r="K248" i="1" l="1"/>
  <c r="K460" i="1"/>
  <c r="I373" i="1" l="1"/>
  <c r="K373" i="1" s="1"/>
  <c r="K378" i="1"/>
  <c r="I357" i="1" l="1"/>
  <c r="I7" i="1" s="1"/>
  <c r="K357" i="1" l="1"/>
  <c r="K7" i="1" l="1"/>
  <c r="I679" i="1"/>
  <c r="K679" i="1" s="1"/>
  <c r="I678" i="1" l="1"/>
  <c r="I677" i="1" s="1"/>
  <c r="K677" i="1" s="1"/>
  <c r="K678" i="1" l="1"/>
  <c r="I676" i="1"/>
  <c r="K676" i="1" s="1"/>
  <c r="I6" i="1"/>
  <c r="I5" i="1" l="1"/>
  <c r="K5" i="1" s="1"/>
  <c r="K6" i="1"/>
</calcChain>
</file>

<file path=xl/sharedStrings.xml><?xml version="1.0" encoding="utf-8"?>
<sst xmlns="http://schemas.openxmlformats.org/spreadsheetml/2006/main" count="1403" uniqueCount="1011">
  <si>
    <t>사업유형·단위(회계)·세부사업·편성목·통계목</t>
    <phoneticPr fontId="4" type="noConversion"/>
  </si>
  <si>
    <t>보조금 사업</t>
    <phoneticPr fontId="4" type="noConversion"/>
  </si>
  <si>
    <t>101 인건비</t>
    <phoneticPr fontId="4" type="noConversion"/>
  </si>
  <si>
    <t>01 보수</t>
    <phoneticPr fontId="4" type="noConversion"/>
  </si>
  <si>
    <t>201 일반운영비</t>
    <phoneticPr fontId="4" type="noConversion"/>
  </si>
  <si>
    <t>02 공공운영비</t>
    <phoneticPr fontId="4" type="noConversion"/>
  </si>
  <si>
    <t xml:space="preserve"> </t>
    <phoneticPr fontId="4" type="noConversion"/>
  </si>
  <si>
    <t>201 일반운영비</t>
    <phoneticPr fontId="4" type="noConversion"/>
  </si>
  <si>
    <t>01 사무관리비</t>
    <phoneticPr fontId="4" type="noConversion"/>
  </si>
  <si>
    <t>○ 위원회 참석수당</t>
    <phoneticPr fontId="4" type="noConversion"/>
  </si>
  <si>
    <t>02 공공운영비</t>
    <phoneticPr fontId="4" type="noConversion"/>
  </si>
  <si>
    <t>○ 차량선박비</t>
    <phoneticPr fontId="4" type="noConversion"/>
  </si>
  <si>
    <t>202 여비</t>
    <phoneticPr fontId="4" type="noConversion"/>
  </si>
  <si>
    <t>01 국내여비</t>
    <phoneticPr fontId="4" type="noConversion"/>
  </si>
  <si>
    <t>203 업무추진비</t>
    <phoneticPr fontId="4" type="noConversion"/>
  </si>
  <si>
    <t>03 시책추진업무추진비</t>
    <phoneticPr fontId="4" type="noConversion"/>
  </si>
  <si>
    <t>03 행사운영비</t>
    <phoneticPr fontId="4" type="noConversion"/>
  </si>
  <si>
    <t>01 국내여비</t>
    <phoneticPr fontId="4" type="noConversion"/>
  </si>
  <si>
    <t>시장기 체육대회 개최지원</t>
    <phoneticPr fontId="4" type="noConversion"/>
  </si>
  <si>
    <t>○ 상장제작</t>
    <phoneticPr fontId="4" type="noConversion"/>
  </si>
  <si>
    <t>○ 보험료(주최자배상책임보험)</t>
    <phoneticPr fontId="4" type="noConversion"/>
  </si>
  <si>
    <t>○ 트로피, 메달 제작</t>
    <phoneticPr fontId="4" type="noConversion"/>
  </si>
  <si>
    <t>203 업무추진비</t>
    <phoneticPr fontId="4" type="noConversion"/>
  </si>
  <si>
    <t>03 시책추진업무추진비</t>
    <phoneticPr fontId="4" type="noConversion"/>
  </si>
  <si>
    <t>○ 종목단체 간담회</t>
    <phoneticPr fontId="4" type="noConversion"/>
  </si>
  <si>
    <t>○ 종목 격려</t>
    <phoneticPr fontId="4" type="noConversion"/>
  </si>
  <si>
    <t>307 민간이전</t>
    <phoneticPr fontId="4" type="noConversion"/>
  </si>
  <si>
    <t>04 단체보조금</t>
    <phoneticPr fontId="4" type="noConversion"/>
  </si>
  <si>
    <t>○ 종목별 지원</t>
    <phoneticPr fontId="4" type="noConversion"/>
  </si>
  <si>
    <t>남양주시체육회장배 체육대회 개최 지원</t>
    <phoneticPr fontId="4" type="noConversion"/>
  </si>
  <si>
    <t>307 민간이전</t>
    <phoneticPr fontId="4" type="noConversion"/>
  </si>
  <si>
    <t>생활체육 동호인 클럽 육성지원</t>
    <phoneticPr fontId="4" type="noConversion"/>
  </si>
  <si>
    <t>201 일반운영비</t>
    <phoneticPr fontId="4" type="noConversion"/>
  </si>
  <si>
    <t>02 공공운영비</t>
    <phoneticPr fontId="4" type="noConversion"/>
  </si>
  <si>
    <t>○ 보험료(주최자배상책임보험)</t>
    <phoneticPr fontId="4" type="noConversion"/>
  </si>
  <si>
    <t>03 행사운영비</t>
    <phoneticPr fontId="4" type="noConversion"/>
  </si>
  <si>
    <t>○ 현수막 제작</t>
    <phoneticPr fontId="4" type="noConversion"/>
  </si>
  <si>
    <t>○ 대관 임차료</t>
    <phoneticPr fontId="4" type="noConversion"/>
  </si>
  <si>
    <t>203 업무추진비</t>
    <phoneticPr fontId="4" type="noConversion"/>
  </si>
  <si>
    <t>03 시책추진업무추진비</t>
    <phoneticPr fontId="4" type="noConversion"/>
  </si>
  <si>
    <t>○ 종목 격려</t>
    <phoneticPr fontId="4" type="noConversion"/>
  </si>
  <si>
    <t>307 민간이전</t>
    <phoneticPr fontId="4" type="noConversion"/>
  </si>
  <si>
    <t>04 단체보조금</t>
    <phoneticPr fontId="4" type="noConversion"/>
  </si>
  <si>
    <t>○ 종목별 지원</t>
    <phoneticPr fontId="4" type="noConversion"/>
  </si>
  <si>
    <t>남양주시장기 전국 배드민턴 대회 개최 지원</t>
    <phoneticPr fontId="4" type="noConversion"/>
  </si>
  <si>
    <t>○ 남양주시장기 전국 배드민턴대회 개최 지원</t>
    <phoneticPr fontId="4" type="noConversion"/>
  </si>
  <si>
    <t>20,000,000원*1회</t>
  </si>
  <si>
    <t>남양주시 태권도 협회 태권도 시범단 운영 지원</t>
    <phoneticPr fontId="4" type="noConversion"/>
  </si>
  <si>
    <t>○ 코치수당</t>
    <phoneticPr fontId="4" type="noConversion"/>
  </si>
  <si>
    <t>307 민간이전</t>
    <phoneticPr fontId="4" type="noConversion"/>
  </si>
  <si>
    <t>○ 태권도 시범단 대회 운영 지원</t>
    <phoneticPr fontId="4" type="noConversion"/>
  </si>
  <si>
    <t>307 민간이전</t>
    <phoneticPr fontId="4" type="noConversion"/>
  </si>
  <si>
    <t>04 단체보조금</t>
    <phoneticPr fontId="4" type="noConversion"/>
  </si>
  <si>
    <t>10,000,000원*1회</t>
    <phoneticPr fontId="4" type="noConversion"/>
  </si>
  <si>
    <t>○ 보험료(주최자배상책임보험)</t>
    <phoneticPr fontId="4" type="noConversion"/>
  </si>
  <si>
    <t>생활체육 종목 활성화 지원</t>
    <phoneticPr fontId="4" type="noConversion"/>
  </si>
  <si>
    <t>○ 차량임차료</t>
    <phoneticPr fontId="4" type="noConversion"/>
  </si>
  <si>
    <t>02 공공운영비</t>
    <phoneticPr fontId="4" type="noConversion"/>
  </si>
  <si>
    <t>○ 차량유류비</t>
    <phoneticPr fontId="4" type="noConversion"/>
  </si>
  <si>
    <t>○ 여성스포츠대회 개막식</t>
    <phoneticPr fontId="4" type="noConversion"/>
  </si>
  <si>
    <t>○ 시설 대관료</t>
    <phoneticPr fontId="4" type="noConversion"/>
  </si>
  <si>
    <t>○ 일비</t>
    <phoneticPr fontId="4" type="noConversion"/>
  </si>
  <si>
    <t>○ 식비</t>
    <phoneticPr fontId="4" type="noConversion"/>
  </si>
  <si>
    <t>○ 숙박료</t>
    <phoneticPr fontId="4" type="noConversion"/>
  </si>
  <si>
    <t>○ 항공료</t>
    <phoneticPr fontId="4" type="noConversion"/>
  </si>
  <si>
    <t>203 업무추진비</t>
    <phoneticPr fontId="4" type="noConversion"/>
  </si>
  <si>
    <t>○ 종목별 대회 참가 및 개최지원</t>
    <phoneticPr fontId="4" type="noConversion"/>
  </si>
  <si>
    <t>○ 여성스포츠대회</t>
    <phoneticPr fontId="4" type="noConversion"/>
  </si>
  <si>
    <t>종목별 단체육성 지원</t>
    <phoneticPr fontId="4" type="noConversion"/>
  </si>
  <si>
    <t>307 민간이전</t>
    <phoneticPr fontId="4" type="noConversion"/>
  </si>
  <si>
    <t>04 단체보조금</t>
    <phoneticPr fontId="4" type="noConversion"/>
  </si>
  <si>
    <t xml:space="preserve"> 경기도 생활체육 대축전 참가 지원</t>
    <phoneticPr fontId="4" type="noConversion"/>
  </si>
  <si>
    <t>○ 단체복</t>
    <phoneticPr fontId="4" type="noConversion"/>
  </si>
  <si>
    <t>○ 심사위원 수당</t>
    <phoneticPr fontId="4" type="noConversion"/>
  </si>
  <si>
    <t>○ 일반수용비(통행료)</t>
    <phoneticPr fontId="4" type="noConversion"/>
  </si>
  <si>
    <t>○ 입장식 및 행사운영 지원</t>
    <phoneticPr fontId="4" type="noConversion"/>
  </si>
  <si>
    <t>1,000,000원*1회</t>
    <phoneticPr fontId="4" type="noConversion"/>
  </si>
  <si>
    <t>○ 선수 보험료</t>
    <phoneticPr fontId="4" type="noConversion"/>
  </si>
  <si>
    <t>○ 종목별 필승 현수막</t>
    <phoneticPr fontId="4" type="noConversion"/>
  </si>
  <si>
    <t>○ 사전답사</t>
    <phoneticPr fontId="4" type="noConversion"/>
  </si>
  <si>
    <t>200,000원*1회</t>
    <phoneticPr fontId="4" type="noConversion"/>
  </si>
  <si>
    <t>○ 차량 렌탈비</t>
    <phoneticPr fontId="4" type="noConversion"/>
  </si>
  <si>
    <t>○ 차량 렌탈비(입장부 버스임차)</t>
    <phoneticPr fontId="4" type="noConversion"/>
  </si>
  <si>
    <t>○ 일 비</t>
    <phoneticPr fontId="4" type="noConversion"/>
  </si>
  <si>
    <t>○ 식 비</t>
    <phoneticPr fontId="4" type="noConversion"/>
  </si>
  <si>
    <t>○ 선수 격려만찬</t>
    <phoneticPr fontId="4" type="noConversion"/>
  </si>
  <si>
    <t>○ 대회참가선수 현지 격려(음료 등)</t>
    <phoneticPr fontId="4" type="noConversion"/>
  </si>
  <si>
    <t>○ 현지격려금</t>
    <phoneticPr fontId="4" type="noConversion"/>
  </si>
  <si>
    <t>○ 입장부 격려금</t>
    <phoneticPr fontId="4" type="noConversion"/>
  </si>
  <si>
    <t>○ 교통비</t>
    <phoneticPr fontId="4" type="noConversion"/>
  </si>
  <si>
    <t>○ 숙박비</t>
    <phoneticPr fontId="4" type="noConversion"/>
  </si>
  <si>
    <t>○ 용품비</t>
    <phoneticPr fontId="4" type="noConversion"/>
  </si>
  <si>
    <t>○ 운영비</t>
    <phoneticPr fontId="4" type="noConversion"/>
  </si>
  <si>
    <t xml:space="preserve"> 전국 생활체육 대축전 참가 지원</t>
    <phoneticPr fontId="4" type="noConversion"/>
  </si>
  <si>
    <t xml:space="preserve"> 생활체육교실 상설운영</t>
    <phoneticPr fontId="4" type="noConversion"/>
  </si>
  <si>
    <t>○ 생활체육교실 강사비</t>
    <phoneticPr fontId="4" type="noConversion"/>
  </si>
  <si>
    <t>50,000원*2시간*28회*2명</t>
    <phoneticPr fontId="4" type="noConversion"/>
  </si>
  <si>
    <t>○ 앰프대여(수리 등)</t>
    <phoneticPr fontId="4" type="noConversion"/>
  </si>
  <si>
    <t>○ 보험료(주최자배상책임보험)</t>
    <phoneticPr fontId="4" type="noConversion"/>
  </si>
  <si>
    <t>03 행사운영비</t>
    <phoneticPr fontId="4" type="noConversion"/>
  </si>
  <si>
    <t>○ 리듬체조 아카데미(시설사용료)</t>
    <phoneticPr fontId="4" type="noConversion"/>
  </si>
  <si>
    <t>○ 사무용품(수료증 제작)</t>
    <phoneticPr fontId="4" type="noConversion"/>
  </si>
  <si>
    <t>301 일반보전금</t>
    <phoneticPr fontId="4" type="noConversion"/>
  </si>
  <si>
    <t>11 행사실비지원금</t>
    <phoneticPr fontId="4" type="noConversion"/>
  </si>
  <si>
    <t>○ 자문단 수당</t>
    <phoneticPr fontId="4" type="noConversion"/>
  </si>
  <si>
    <t>○ 피   복   비</t>
    <phoneticPr fontId="4" type="noConversion"/>
  </si>
  <si>
    <t xml:space="preserve">   · 단체복(선수용)</t>
  </si>
  <si>
    <t>100,000원*329벌</t>
    <phoneticPr fontId="4" type="noConversion"/>
  </si>
  <si>
    <t xml:space="preserve">   · 단체복(임·직원용)</t>
    <phoneticPr fontId="4" type="noConversion"/>
  </si>
  <si>
    <t>○ 임차료</t>
    <phoneticPr fontId="4" type="noConversion"/>
  </si>
  <si>
    <t xml:space="preserve">900,000원*2대 </t>
    <phoneticPr fontId="4" type="noConversion"/>
  </si>
  <si>
    <t>50,000원*2회</t>
  </si>
  <si>
    <t>○ 회계감사비</t>
    <phoneticPr fontId="4" type="noConversion"/>
  </si>
  <si>
    <t>2,000원*125리터*2회</t>
    <phoneticPr fontId="4" type="noConversion"/>
  </si>
  <si>
    <t>○ 개막식 운영비(이벤트 등)</t>
    <phoneticPr fontId="4" type="noConversion"/>
  </si>
  <si>
    <t>4,000,000원*1회</t>
    <phoneticPr fontId="4" type="noConversion"/>
  </si>
  <si>
    <t>○ 선수 등록비</t>
    <phoneticPr fontId="4" type="noConversion"/>
  </si>
  <si>
    <t>100,000원*10명</t>
    <phoneticPr fontId="4" type="noConversion"/>
  </si>
  <si>
    <t>○ 현수막</t>
  </si>
  <si>
    <t>70,000원*30개</t>
    <phoneticPr fontId="4" type="noConversion"/>
  </si>
  <si>
    <t>○ 선수 상해보험</t>
  </si>
  <si>
    <t>○ 행사운영 지원</t>
    <phoneticPr fontId="4" type="noConversion"/>
  </si>
  <si>
    <t>○ 일   비</t>
  </si>
  <si>
    <t>○ 숙박료</t>
  </si>
  <si>
    <t>○ 식   비</t>
  </si>
  <si>
    <t>○ 참가선수 격려(만찬)</t>
  </si>
  <si>
    <t>35,000원*200명</t>
  </si>
  <si>
    <t>○ 해단식</t>
    <phoneticPr fontId="4" type="noConversion"/>
  </si>
  <si>
    <t>○ 대회 참가선수 훈련 격려</t>
  </si>
  <si>
    <t>82,000원*27개 종목</t>
    <phoneticPr fontId="4" type="noConversion"/>
  </si>
  <si>
    <t>○ 현지격려금</t>
  </si>
  <si>
    <t>300,000원*27개 종목</t>
  </si>
  <si>
    <t>○ 입장부격려금</t>
  </si>
  <si>
    <t>○ 대회참가선수 현지 격려(음료 등)</t>
  </si>
  <si>
    <t>50,000원*27개 종목</t>
  </si>
  <si>
    <t>○ 종목별 감독수당</t>
  </si>
  <si>
    <t>500,000원*31명</t>
  </si>
  <si>
    <t>○ 참가선수 훈련수당(교통비 등)</t>
  </si>
  <si>
    <t>○ 참가선수 출전수당</t>
  </si>
  <si>
    <t>○ 출전 종목 강화훈련 및 용품구입</t>
    <phoneticPr fontId="4" type="noConversion"/>
  </si>
  <si>
    <t xml:space="preserve">  · 시설사용료 등</t>
    <phoneticPr fontId="4" type="noConversion"/>
  </si>
  <si>
    <t xml:space="preserve">  · 용품비 등</t>
    <phoneticPr fontId="4" type="noConversion"/>
  </si>
  <si>
    <t xml:space="preserve">  · 운영비</t>
    <phoneticPr fontId="4" type="noConversion"/>
  </si>
  <si>
    <t>○ 숙박비</t>
  </si>
  <si>
    <t>○ 종목별 운영비</t>
  </si>
  <si>
    <t>○ 현지경비(식비 등)</t>
  </si>
  <si>
    <t>○ 우수선수 지원금</t>
    <phoneticPr fontId="4" type="noConversion"/>
  </si>
  <si>
    <t xml:space="preserve">   · 1등급</t>
    <phoneticPr fontId="4" type="noConversion"/>
  </si>
  <si>
    <t>1,200,000원*3명*4개월</t>
    <phoneticPr fontId="4" type="noConversion"/>
  </si>
  <si>
    <t xml:space="preserve">   · 2등급</t>
  </si>
  <si>
    <t xml:space="preserve">   · 3등급</t>
  </si>
  <si>
    <t xml:space="preserve">   · 4등급</t>
  </si>
  <si>
    <t xml:space="preserve">   · 5등급</t>
  </si>
  <si>
    <t xml:space="preserve">   · 6등급</t>
  </si>
  <si>
    <t xml:space="preserve">   · 7등급</t>
  </si>
  <si>
    <t xml:space="preserve">   · 8등급</t>
    <phoneticPr fontId="4" type="noConversion"/>
  </si>
  <si>
    <t>○ 실무자 지원금</t>
    <phoneticPr fontId="4" type="noConversion"/>
  </si>
  <si>
    <t>전국체육대회 참가 지원</t>
    <phoneticPr fontId="4" type="noConversion"/>
  </si>
  <si>
    <t>1,600원*100리터*1회</t>
    <phoneticPr fontId="4" type="noConversion"/>
  </si>
  <si>
    <t>○ 행사운영 지원(현수막 등)</t>
  </si>
  <si>
    <t>70,000원*2회</t>
    <phoneticPr fontId="4" type="noConversion"/>
  </si>
  <si>
    <t>○ 선수 및 관계자 간담회</t>
    <phoneticPr fontId="4" type="noConversion"/>
  </si>
  <si>
    <t>○ 현지격려금(선수, 감독, 코치)</t>
  </si>
  <si>
    <t>200,000원*40명*2회</t>
    <phoneticPr fontId="4" type="noConversion"/>
  </si>
  <si>
    <t>○ 현지격려(음료구입 등)</t>
  </si>
  <si>
    <t>소년체전 참가선수단 지원</t>
    <phoneticPr fontId="4" type="noConversion"/>
  </si>
  <si>
    <t>○ 일   비</t>
    <phoneticPr fontId="4" type="noConversion"/>
  </si>
  <si>
    <t>80,000원*2일*4명</t>
    <phoneticPr fontId="4" type="noConversion"/>
  </si>
  <si>
    <t>25,000원*3일*4명</t>
    <phoneticPr fontId="4" type="noConversion"/>
  </si>
  <si>
    <t>○ 선수 및 지도자 격려금</t>
    <phoneticPr fontId="4" type="noConversion"/>
  </si>
  <si>
    <t>200,000원*30명</t>
    <phoneticPr fontId="4" type="noConversion"/>
  </si>
  <si>
    <t>○ 소년체전 참가자 간담회(격려 음료 등)</t>
    <phoneticPr fontId="4" type="noConversion"/>
  </si>
  <si>
    <t>30,000원*19명</t>
    <phoneticPr fontId="4" type="noConversion"/>
  </si>
  <si>
    <t>○ 4대보험(사업자부담금)</t>
    <phoneticPr fontId="4" type="noConversion"/>
  </si>
  <si>
    <t>300,000원*10개월</t>
    <phoneticPr fontId="4" type="noConversion"/>
  </si>
  <si>
    <t>○ 매니저 연가보상비</t>
    <phoneticPr fontId="4" type="noConversion"/>
  </si>
  <si>
    <t>100,000원*9일</t>
    <phoneticPr fontId="4" type="noConversion"/>
  </si>
  <si>
    <t>○ 강사수당</t>
    <phoneticPr fontId="4" type="noConversion"/>
  </si>
  <si>
    <t xml:space="preserve">   · 배드민턴 1,2</t>
    <phoneticPr fontId="4" type="noConversion"/>
  </si>
  <si>
    <t xml:space="preserve">   · 배드민턴 3</t>
    <phoneticPr fontId="4" type="noConversion"/>
  </si>
  <si>
    <t xml:space="preserve">   · 볼링</t>
    <phoneticPr fontId="4" type="noConversion"/>
  </si>
  <si>
    <t xml:space="preserve">   · 육상, 수영</t>
    <phoneticPr fontId="4" type="noConversion"/>
  </si>
  <si>
    <t xml:space="preserve">   · 테니스</t>
    <phoneticPr fontId="4" type="noConversion"/>
  </si>
  <si>
    <t>○ 대관료</t>
    <phoneticPr fontId="4" type="noConversion"/>
  </si>
  <si>
    <t xml:space="preserve">   · 배드민턴 1</t>
    <phoneticPr fontId="4" type="noConversion"/>
  </si>
  <si>
    <t xml:space="preserve">   · 배드민턴 2</t>
    <phoneticPr fontId="4" type="noConversion"/>
  </si>
  <si>
    <t xml:space="preserve">   · 육상</t>
    <phoneticPr fontId="4" type="noConversion"/>
  </si>
  <si>
    <t>○ 위원회 참석 수당</t>
    <phoneticPr fontId="4" type="noConversion"/>
  </si>
  <si>
    <t>○ 보험료(주최자배상책임보험 등)</t>
    <phoneticPr fontId="4" type="noConversion"/>
  </si>
  <si>
    <t xml:space="preserve">   · 배드민턴 1, 2</t>
    <phoneticPr fontId="4" type="noConversion"/>
  </si>
  <si>
    <t xml:space="preserve">   · 수영</t>
    <phoneticPr fontId="4" type="noConversion"/>
  </si>
  <si>
    <t>15,000원*5일*1명</t>
    <phoneticPr fontId="4" type="noConversion"/>
  </si>
  <si>
    <t xml:space="preserve">   · 숙박료</t>
    <phoneticPr fontId="4" type="noConversion"/>
  </si>
  <si>
    <t>70,000원*4일*1명</t>
    <phoneticPr fontId="4" type="noConversion"/>
  </si>
  <si>
    <t>25,000원*5일*1명</t>
    <phoneticPr fontId="4" type="noConversion"/>
  </si>
  <si>
    <t>20,000원*1명*21회</t>
    <phoneticPr fontId="4" type="noConversion"/>
  </si>
  <si>
    <t xml:space="preserve"> ○ 각종 회의개최(운영위원회 등)</t>
    <phoneticPr fontId="4" type="noConversion"/>
  </si>
  <si>
    <t>시민의 날 체육대회 개최지원</t>
    <phoneticPr fontId="4" type="noConversion"/>
  </si>
  <si>
    <t>○ 단체복(진행요원 등)</t>
    <phoneticPr fontId="4" type="noConversion"/>
  </si>
  <si>
    <t>○ 단체복 선정 심사위원 수당</t>
    <phoneticPr fontId="4" type="noConversion"/>
  </si>
  <si>
    <t>○ 시민의날 문화행사 준비 비용(임차 등)</t>
    <phoneticPr fontId="4" type="noConversion"/>
  </si>
  <si>
    <t>○ 대회 운영 회의비</t>
    <phoneticPr fontId="4" type="noConversion"/>
  </si>
  <si>
    <t>301 일반보상금</t>
    <phoneticPr fontId="4" type="noConversion"/>
  </si>
  <si>
    <t>09 행사실비보상금</t>
    <phoneticPr fontId="4" type="noConversion"/>
  </si>
  <si>
    <t>○ 시상금</t>
    <phoneticPr fontId="4" type="noConversion"/>
  </si>
  <si>
    <t>의장기 체육대회 개최 지원</t>
    <phoneticPr fontId="4" type="noConversion"/>
  </si>
  <si>
    <t>○ 우승기, 메달, 트로피 등</t>
    <phoneticPr fontId="4" type="noConversion"/>
  </si>
  <si>
    <t>○ 종목단체 정담회 및 격려</t>
    <phoneticPr fontId="4" type="noConversion"/>
  </si>
  <si>
    <t>○ 종목별 보조금 지원</t>
    <phoneticPr fontId="4" type="noConversion"/>
  </si>
  <si>
    <t>○ 행사운영 지원(현수막 등)</t>
    <phoneticPr fontId="4" type="noConversion"/>
  </si>
  <si>
    <t>○ 현지격려 음료 구입 등</t>
    <phoneticPr fontId="4" type="noConversion"/>
  </si>
  <si>
    <t>10,405원*400명</t>
    <phoneticPr fontId="4" type="noConversion"/>
  </si>
  <si>
    <t>2,100,000원*25개 종목
2,545,000원*2개 종목</t>
    <phoneticPr fontId="4" type="noConversion"/>
  </si>
  <si>
    <t>○ 기본급</t>
    <phoneticPr fontId="4" type="noConversion"/>
  </si>
  <si>
    <t xml:space="preserve"> </t>
  </si>
  <si>
    <t>○ 정근수당</t>
    <phoneticPr fontId="4" type="noConversion"/>
  </si>
  <si>
    <t>○ 정근수당 가산금</t>
    <phoneticPr fontId="4" type="noConversion"/>
  </si>
  <si>
    <t>○ 가족수당</t>
    <phoneticPr fontId="4" type="noConversion"/>
  </si>
  <si>
    <t xml:space="preserve">      - 배우자</t>
    <phoneticPr fontId="4" type="noConversion"/>
  </si>
  <si>
    <t>40,000원*8명*12월</t>
    <phoneticPr fontId="4" type="noConversion"/>
  </si>
  <si>
    <t xml:space="preserve">      - 자녀</t>
    <phoneticPr fontId="4" type="noConversion"/>
  </si>
  <si>
    <t xml:space="preserve">      - 기타가족</t>
    <phoneticPr fontId="4" type="noConversion"/>
  </si>
  <si>
    <t>20,000원*10명*12월</t>
    <phoneticPr fontId="4" type="noConversion"/>
  </si>
  <si>
    <t xml:space="preserve">○ 초과근무수당 </t>
    <phoneticPr fontId="4" type="noConversion"/>
  </si>
  <si>
    <t>○ 정액급식비</t>
    <phoneticPr fontId="4" type="noConversion"/>
  </si>
  <si>
    <t>○ 명절휴가비</t>
    <phoneticPr fontId="4" type="noConversion"/>
  </si>
  <si>
    <t xml:space="preserve">○ 연가보상비 </t>
    <phoneticPr fontId="4" type="noConversion"/>
  </si>
  <si>
    <t>○ 퇴직적립금</t>
    <phoneticPr fontId="4" type="noConversion"/>
  </si>
  <si>
    <t>○ 4대보험 부담금</t>
    <phoneticPr fontId="4" type="noConversion"/>
  </si>
  <si>
    <t xml:space="preserve">    · 국민연금</t>
    <phoneticPr fontId="4" type="noConversion"/>
  </si>
  <si>
    <t xml:space="preserve">    · 국민건강보험</t>
    <phoneticPr fontId="4" type="noConversion"/>
  </si>
  <si>
    <t xml:space="preserve">    · 장기요양보험</t>
    <phoneticPr fontId="4" type="noConversion"/>
  </si>
  <si>
    <t xml:space="preserve">    · 고용보험</t>
    <phoneticPr fontId="4" type="noConversion"/>
  </si>
  <si>
    <t xml:space="preserve">    · 산재보험</t>
    <phoneticPr fontId="4" type="noConversion"/>
  </si>
  <si>
    <t xml:space="preserve">○ 일반수용비 </t>
    <phoneticPr fontId="4" type="noConversion"/>
  </si>
  <si>
    <t xml:space="preserve">   · 사무용품 및 홍보물 제작 등</t>
    <phoneticPr fontId="4" type="noConversion"/>
  </si>
  <si>
    <t xml:space="preserve">    - 인쇄물(봉투,명함,규정집) 제작</t>
    <phoneticPr fontId="4" type="noConversion"/>
  </si>
  <si>
    <t>2,730,000원*1회</t>
    <phoneticPr fontId="4" type="noConversion"/>
  </si>
  <si>
    <t xml:space="preserve">    - 보존문서 파기 비용</t>
  </si>
  <si>
    <t>465,000원*1회</t>
    <phoneticPr fontId="4" type="noConversion"/>
  </si>
  <si>
    <t xml:space="preserve">    - 기타수용비(수수료)</t>
  </si>
  <si>
    <t>100,000원*1회</t>
    <phoneticPr fontId="4" type="noConversion"/>
  </si>
  <si>
    <t xml:space="preserve">    - 신문구독료</t>
  </si>
  <si>
    <t>90,000원*12월</t>
    <phoneticPr fontId="4" type="noConversion"/>
  </si>
  <si>
    <t xml:space="preserve">   - 복합기 소모품비</t>
    <phoneticPr fontId="4" type="noConversion"/>
  </si>
  <si>
    <t>1,004,000원*1회</t>
    <phoneticPr fontId="4" type="noConversion"/>
  </si>
  <si>
    <t xml:space="preserve">    - 컴퓨터 렌탈료</t>
    <phoneticPr fontId="4" type="noConversion"/>
  </si>
  <si>
    <t xml:space="preserve">    -  환경관리 용품</t>
    <phoneticPr fontId="4" type="noConversion"/>
  </si>
  <si>
    <t xml:space="preserve">    -  소송비</t>
    <phoneticPr fontId="4" type="noConversion"/>
  </si>
  <si>
    <t>2,500,000원*1회</t>
    <phoneticPr fontId="4" type="noConversion"/>
  </si>
  <si>
    <t>○ 위탁교육(법정의무교육)</t>
    <phoneticPr fontId="4" type="noConversion"/>
  </si>
  <si>
    <t>500,000원*4회</t>
    <phoneticPr fontId="4" type="noConversion"/>
  </si>
  <si>
    <t>100,000원*3명*3회</t>
    <phoneticPr fontId="4" type="noConversion"/>
  </si>
  <si>
    <t>○ 급식비</t>
    <phoneticPr fontId="4" type="noConversion"/>
  </si>
  <si>
    <t>○ 사무실 임차료</t>
    <phoneticPr fontId="4" type="noConversion"/>
  </si>
  <si>
    <t>○ 관리용역비</t>
    <phoneticPr fontId="4" type="noConversion"/>
  </si>
  <si>
    <t xml:space="preserve">    · 홈페이지 운영 및 관리</t>
  </si>
  <si>
    <t xml:space="preserve">    · 퇴직연금운용 수수료</t>
  </si>
  <si>
    <t xml:space="preserve">    · 지문인식기·프로그램 사용료</t>
  </si>
  <si>
    <t>70,000원*12월</t>
  </si>
  <si>
    <t xml:space="preserve">    · 회계 및 인사 프로그램</t>
  </si>
  <si>
    <t>○ 공공요금 및 제세</t>
    <phoneticPr fontId="4" type="noConversion"/>
  </si>
  <si>
    <t xml:space="preserve">   · 전기요금</t>
    <phoneticPr fontId="4" type="noConversion"/>
  </si>
  <si>
    <t>725,000원*12월</t>
  </si>
  <si>
    <t xml:space="preserve">   · 통신요금(전화 및 인터넷)</t>
    <phoneticPr fontId="4" type="noConversion"/>
  </si>
  <si>
    <t>550,000원*12월</t>
    <phoneticPr fontId="4" type="noConversion"/>
  </si>
  <si>
    <t xml:space="preserve">   · 우편요금</t>
    <phoneticPr fontId="4" type="noConversion"/>
  </si>
  <si>
    <t>2,212원*63통*12월</t>
  </si>
  <si>
    <t xml:space="preserve">   · 자동차세</t>
    <phoneticPr fontId="4" type="noConversion"/>
  </si>
  <si>
    <t>327,000원*3대</t>
  </si>
  <si>
    <t xml:space="preserve">   · 환경개선부담금</t>
    <phoneticPr fontId="4" type="noConversion"/>
  </si>
  <si>
    <t>60,000원*2대*2회</t>
  </si>
  <si>
    <t xml:space="preserve">   · 사무실 보험료</t>
    <phoneticPr fontId="4" type="noConversion"/>
  </si>
  <si>
    <t>150,000원*1회</t>
    <phoneticPr fontId="4" type="noConversion"/>
  </si>
  <si>
    <t xml:space="preserve">   · 차량보험료</t>
    <phoneticPr fontId="4" type="noConversion"/>
  </si>
  <si>
    <t>721,660원*3대</t>
  </si>
  <si>
    <t xml:space="preserve">   · 회계재정보험</t>
    <phoneticPr fontId="4" type="noConversion"/>
  </si>
  <si>
    <t>18,000원*1회*4명</t>
    <phoneticPr fontId="4" type="noConversion"/>
  </si>
  <si>
    <t xml:space="preserve">   · 차량유류비</t>
    <phoneticPr fontId="4" type="noConversion"/>
  </si>
  <si>
    <t xml:space="preserve">   · 차량유지관리비(엔진오일, 소모품교체 등)</t>
    <phoneticPr fontId="4" type="noConversion"/>
  </si>
  <si>
    <t xml:space="preserve">04 맞춤형 복지제도 시행경비 </t>
    <phoneticPr fontId="4" type="noConversion"/>
  </si>
  <si>
    <t xml:space="preserve">○ 맞춤형 복지제도 시행경비 </t>
    <phoneticPr fontId="4" type="noConversion"/>
  </si>
  <si>
    <t xml:space="preserve">    · 국내여비</t>
    <phoneticPr fontId="4" type="noConversion"/>
  </si>
  <si>
    <t>03 국외여비</t>
    <phoneticPr fontId="4" type="noConversion"/>
  </si>
  <si>
    <t xml:space="preserve">    · 국외여비</t>
    <phoneticPr fontId="4" type="noConversion"/>
  </si>
  <si>
    <t>02 정원가산업무추진비</t>
    <phoneticPr fontId="4" type="noConversion"/>
  </si>
  <si>
    <t>○ 직원사기진작 업무추진</t>
    <phoneticPr fontId="4" type="noConversion"/>
  </si>
  <si>
    <t>○ 체육회 운영 업무추진</t>
    <phoneticPr fontId="4" type="noConversion"/>
  </si>
  <si>
    <t>04 부서운영업무추진비</t>
    <phoneticPr fontId="4" type="noConversion"/>
  </si>
  <si>
    <t>○ 사무국 운영</t>
    <phoneticPr fontId="4" type="noConversion"/>
  </si>
  <si>
    <t>204 직무수행경비</t>
    <phoneticPr fontId="4" type="noConversion"/>
  </si>
  <si>
    <t>02 직급보조비</t>
    <phoneticPr fontId="4" type="noConversion"/>
  </si>
  <si>
    <t>○ 4급(전무)</t>
    <phoneticPr fontId="4" type="noConversion"/>
  </si>
  <si>
    <t>400,000원*1명*12월</t>
  </si>
  <si>
    <t>○ 5급(국장)</t>
    <phoneticPr fontId="4" type="noConversion"/>
  </si>
  <si>
    <t>250,000원*1명*12월</t>
  </si>
  <si>
    <t>○ 5급(과장/일반직)</t>
    <phoneticPr fontId="4" type="noConversion"/>
  </si>
  <si>
    <t>○ 6급(팀장)</t>
    <phoneticPr fontId="4" type="noConversion"/>
  </si>
  <si>
    <t>○ 7급(대리)</t>
    <phoneticPr fontId="4" type="noConversion"/>
  </si>
  <si>
    <t>○ 8급(주임)</t>
    <phoneticPr fontId="4" type="noConversion"/>
  </si>
  <si>
    <t>○ 9급(담당)</t>
    <phoneticPr fontId="4" type="noConversion"/>
  </si>
  <si>
    <t>175,000원*1명*12월</t>
  </si>
  <si>
    <t>생활체육 지도자 육성</t>
    <phoneticPr fontId="4" type="noConversion"/>
  </si>
  <si>
    <t xml:space="preserve">○ 수당 </t>
    <phoneticPr fontId="4" type="noConversion"/>
  </si>
  <si>
    <t xml:space="preserve">    · 근속수당</t>
    <phoneticPr fontId="4" type="noConversion"/>
  </si>
  <si>
    <t xml:space="preserve">    · 가족수당</t>
    <phoneticPr fontId="4" type="noConversion"/>
  </si>
  <si>
    <t xml:space="preserve">      - 자녀수당</t>
    <phoneticPr fontId="4" type="noConversion"/>
  </si>
  <si>
    <t xml:space="preserve">    · 활동수당</t>
    <phoneticPr fontId="4" type="noConversion"/>
  </si>
  <si>
    <t>2,916,666원*12개월</t>
  </si>
  <si>
    <t xml:space="preserve">    · 초과근무수당</t>
    <phoneticPr fontId="4" type="noConversion"/>
  </si>
  <si>
    <t xml:space="preserve"> ○ 정액급식비</t>
    <phoneticPr fontId="4" type="noConversion"/>
  </si>
  <si>
    <t>140,000원*12명*12월</t>
    <phoneticPr fontId="4" type="noConversion"/>
  </si>
  <si>
    <t xml:space="preserve"> ○ 명절휴가비</t>
    <phoneticPr fontId="4" type="noConversion"/>
  </si>
  <si>
    <t>500,000원*12명*2회</t>
    <phoneticPr fontId="4" type="noConversion"/>
  </si>
  <si>
    <t xml:space="preserve"> ○ 연가보상비</t>
    <phoneticPr fontId="4" type="noConversion"/>
  </si>
  <si>
    <t xml:space="preserve"> ○ 퇴직적립금</t>
    <phoneticPr fontId="4" type="noConversion"/>
  </si>
  <si>
    <t xml:space="preserve"> ○ 4대보험 부담금</t>
    <phoneticPr fontId="4" type="noConversion"/>
  </si>
  <si>
    <t>○ 용품 구입</t>
    <phoneticPr fontId="4" type="noConversion"/>
  </si>
  <si>
    <t>150,000원*12명</t>
    <phoneticPr fontId="4" type="noConversion"/>
  </si>
  <si>
    <t>○ 홍보물 제작</t>
    <phoneticPr fontId="4" type="noConversion"/>
  </si>
  <si>
    <t>1,000,000원*12명</t>
    <phoneticPr fontId="4" type="noConversion"/>
  </si>
  <si>
    <t>○ 활동여비</t>
    <phoneticPr fontId="4" type="noConversion"/>
  </si>
  <si>
    <t>25,000원*12명*6일*12월</t>
    <phoneticPr fontId="4" type="noConversion"/>
  </si>
  <si>
    <t xml:space="preserve"> ○ 직급보조비</t>
    <phoneticPr fontId="4" type="noConversion"/>
  </si>
  <si>
    <t>100,000원*12명*12월</t>
    <phoneticPr fontId="4" type="noConversion"/>
  </si>
  <si>
    <t>103,000,000원*1회</t>
    <phoneticPr fontId="4" type="noConversion"/>
  </si>
  <si>
    <t>15,000원*4일*16명</t>
    <phoneticPr fontId="4" type="noConversion"/>
  </si>
  <si>
    <t>70,000원*3일*16명</t>
    <phoneticPr fontId="4" type="noConversion"/>
  </si>
  <si>
    <t>25,000원*4일*16명</t>
    <phoneticPr fontId="4" type="noConversion"/>
  </si>
  <si>
    <t>10,000원*2일*600명</t>
    <phoneticPr fontId="4" type="noConversion"/>
  </si>
  <si>
    <t>80,000원*1박*80실</t>
    <phoneticPr fontId="4" type="noConversion"/>
  </si>
  <si>
    <t>9,000원*3식*2일*600명</t>
    <phoneticPr fontId="4" type="noConversion"/>
  </si>
  <si>
    <t>80,000원*540명</t>
    <phoneticPr fontId="4" type="noConversion"/>
  </si>
  <si>
    <t>100,000원*31개종목</t>
    <phoneticPr fontId="4" type="noConversion"/>
  </si>
  <si>
    <t>60,000원*1회</t>
    <phoneticPr fontId="4" type="noConversion"/>
  </si>
  <si>
    <t>50,000원*2시간*6회*3명</t>
    <phoneticPr fontId="4" type="noConversion"/>
  </si>
  <si>
    <t>권역별 걷기대회 개최 지원</t>
    <phoneticPr fontId="4" type="noConversion"/>
  </si>
  <si>
    <t>04 단체보조금</t>
    <phoneticPr fontId="4" type="noConversion"/>
  </si>
  <si>
    <t>○ 권역별 걷기대회 개최 지원</t>
    <phoneticPr fontId="4" type="noConversion"/>
  </si>
  <si>
    <t>남양주시체육회 사무기기 구입지원</t>
    <phoneticPr fontId="4" type="noConversion"/>
  </si>
  <si>
    <t>405 자산취득비</t>
    <phoneticPr fontId="4" type="noConversion"/>
  </si>
  <si>
    <t>01 자산 및 물품 취득비</t>
    <phoneticPr fontId="4" type="noConversion"/>
  </si>
  <si>
    <t>○ 복사기</t>
    <phoneticPr fontId="4" type="noConversion"/>
  </si>
  <si>
    <t>○ 파쇄기</t>
    <phoneticPr fontId="4" type="noConversion"/>
  </si>
  <si>
    <t>2026년  (일 반) 체 육 회  본 예 산(안)</t>
    <phoneticPr fontId="4" type="noConversion"/>
  </si>
  <si>
    <t>남양주시체육회</t>
    <phoneticPr fontId="4" type="noConversion"/>
  </si>
  <si>
    <t>4,750,000원*44개 종목</t>
    <phoneticPr fontId="4" type="noConversion"/>
  </si>
  <si>
    <t>30,000원*30시간*10개월*3명</t>
    <phoneticPr fontId="4" type="noConversion"/>
  </si>
  <si>
    <t>207,000원*1회</t>
    <phoneticPr fontId="4" type="noConversion"/>
  </si>
  <si>
    <t>12,500원*3일*5명</t>
    <phoneticPr fontId="4" type="noConversion"/>
  </si>
  <si>
    <t>70,000원*2일*5명</t>
    <phoneticPr fontId="4" type="noConversion"/>
  </si>
  <si>
    <t>25,000원*3일*5명</t>
    <phoneticPr fontId="4" type="noConversion"/>
  </si>
  <si>
    <t>200,000원*5명*1회</t>
    <phoneticPr fontId="4" type="noConversion"/>
  </si>
  <si>
    <t>30,000원*22명*1회</t>
    <phoneticPr fontId="4" type="noConversion"/>
  </si>
  <si>
    <t>20,000원*10개종목</t>
    <phoneticPr fontId="4" type="noConversion"/>
  </si>
  <si>
    <t>2,000원*100리터*1회</t>
    <phoneticPr fontId="4" type="noConversion"/>
  </si>
  <si>
    <t>12,500원*3일*4명</t>
    <phoneticPr fontId="4" type="noConversion"/>
  </si>
  <si>
    <t>○ 강사교육비</t>
    <phoneticPr fontId="4" type="noConversion"/>
  </si>
  <si>
    <t>2,100,000원*2회</t>
    <phoneticPr fontId="4" type="noConversion"/>
  </si>
  <si>
    <t>100,000원*12회</t>
    <phoneticPr fontId="4" type="noConversion"/>
  </si>
  <si>
    <t>1,000,000원*4회</t>
    <phoneticPr fontId="4" type="noConversion"/>
  </si>
  <si>
    <t>2,250,000원*2회</t>
    <phoneticPr fontId="4" type="noConversion"/>
  </si>
  <si>
    <t>100,000원*4회</t>
    <phoneticPr fontId="4" type="noConversion"/>
  </si>
  <si>
    <t>20,000원*10개 종목</t>
    <phoneticPr fontId="4" type="noConversion"/>
  </si>
  <si>
    <t>50,000원*4회</t>
    <phoneticPr fontId="4" type="noConversion"/>
  </si>
  <si>
    <t>35,000원*200명</t>
    <phoneticPr fontId="4" type="noConversion"/>
  </si>
  <si>
    <t>400,000원*7개 종목</t>
    <phoneticPr fontId="4" type="noConversion"/>
  </si>
  <si>
    <t xml:space="preserve"> 400,000원*7개 종목</t>
    <phoneticPr fontId="4" type="noConversion"/>
  </si>
  <si>
    <t>140,000원*19명*12월</t>
    <phoneticPr fontId="4" type="noConversion"/>
  </si>
  <si>
    <t>○ 직급보조비</t>
    <phoneticPr fontId="4" type="noConversion"/>
  </si>
  <si>
    <t xml:space="preserve">    · 4급(전무)</t>
    <phoneticPr fontId="4" type="noConversion"/>
  </si>
  <si>
    <t xml:space="preserve">    · 5급(국장)</t>
    <phoneticPr fontId="4" type="noConversion"/>
  </si>
  <si>
    <t>185,000원*1명*12월</t>
    <phoneticPr fontId="4" type="noConversion"/>
  </si>
  <si>
    <t>185,000원*4명*12월</t>
    <phoneticPr fontId="4" type="noConversion"/>
  </si>
  <si>
    <t xml:space="preserve">    · 7급(대리)</t>
    <phoneticPr fontId="4" type="noConversion"/>
  </si>
  <si>
    <t xml:space="preserve">    · 8급(주임)</t>
    <phoneticPr fontId="4" type="noConversion"/>
  </si>
  <si>
    <t>175,000원*5명*12월</t>
    <phoneticPr fontId="4" type="noConversion"/>
  </si>
  <si>
    <t>9,000원*17명*6식*12월</t>
    <phoneticPr fontId="4" type="noConversion"/>
  </si>
  <si>
    <t>1,000,000원*19명</t>
    <phoneticPr fontId="4" type="noConversion"/>
  </si>
  <si>
    <t xml:space="preserve">80,000원*31명 </t>
    <phoneticPr fontId="4" type="noConversion"/>
  </si>
  <si>
    <t>405,000원*12월</t>
    <phoneticPr fontId="4" type="noConversion"/>
  </si>
  <si>
    <t>20,000원*3명*12월</t>
    <phoneticPr fontId="4" type="noConversion"/>
  </si>
  <si>
    <t>○ 보험비</t>
    <phoneticPr fontId="4" type="noConversion"/>
  </si>
  <si>
    <t>○ 종목별 단체보조금</t>
  </si>
  <si>
    <t>○ 종목별 단체보조금</t>
    <phoneticPr fontId="4" type="noConversion"/>
  </si>
  <si>
    <t>체육진흥기금 사업</t>
    <phoneticPr fontId="4" type="noConversion"/>
  </si>
  <si>
    <t>경기도체육대회 참가선수단 역량강화 지원</t>
    <phoneticPr fontId="4" type="noConversion"/>
  </si>
  <si>
    <t>전문체육대회 입상지원</t>
    <phoneticPr fontId="4" type="noConversion"/>
  </si>
  <si>
    <t>73,891,000원*1회</t>
    <phoneticPr fontId="4" type="noConversion"/>
  </si>
  <si>
    <t>전문체육 역량강화 지원</t>
    <phoneticPr fontId="4" type="noConversion"/>
  </si>
  <si>
    <t xml:space="preserve">    · 감독</t>
    <phoneticPr fontId="4" type="noConversion"/>
  </si>
  <si>
    <t>2,390,000원*1명*12개월</t>
    <phoneticPr fontId="20" type="noConversion"/>
  </si>
  <si>
    <t xml:space="preserve">    · 볼링 선수</t>
    <phoneticPr fontId="4" type="noConversion"/>
  </si>
  <si>
    <t>2,020,000원*5명*12개월</t>
    <phoneticPr fontId="20" type="noConversion"/>
  </si>
  <si>
    <t xml:space="preserve">    · 당구 선수</t>
    <phoneticPr fontId="4" type="noConversion"/>
  </si>
  <si>
    <t>810,000원*1명*12개월</t>
    <phoneticPr fontId="20" type="noConversion"/>
  </si>
  <si>
    <t>시교육청비보조금 사업</t>
    <phoneticPr fontId="4" type="noConversion"/>
  </si>
  <si>
    <t>G-스포츠클럽 운영지원</t>
    <phoneticPr fontId="4" type="noConversion"/>
  </si>
  <si>
    <t>시비50%(146,000천원)
교육청50%(146,000천원)</t>
    <phoneticPr fontId="4" type="noConversion"/>
  </si>
  <si>
    <t>○ 매니저 기본급(개인부담금포함)</t>
    <phoneticPr fontId="4" type="noConversion"/>
  </si>
  <si>
    <t>2,500,000원*10개월</t>
    <phoneticPr fontId="4" type="noConversion"/>
  </si>
  <si>
    <t xml:space="preserve">   · 육상, 수영, 볼링</t>
    <phoneticPr fontId="4" type="noConversion"/>
  </si>
  <si>
    <t>40,000원*701시간*3명</t>
    <phoneticPr fontId="4" type="noConversion"/>
  </si>
  <si>
    <t xml:space="preserve">   · 배드민턴1, 2, 3</t>
    <phoneticPr fontId="4" type="noConversion"/>
  </si>
  <si>
    <t>40,000원*701시간</t>
    <phoneticPr fontId="4" type="noConversion"/>
  </si>
  <si>
    <t>○ 대회출전 강사 수당</t>
    <phoneticPr fontId="4" type="noConversion"/>
  </si>
  <si>
    <t>12,500원*8시간*20회</t>
    <phoneticPr fontId="4" type="noConversion"/>
  </si>
  <si>
    <t>12,500원*8시간*20회*2개클럽</t>
    <phoneticPr fontId="4" type="noConversion"/>
  </si>
  <si>
    <t>12,500원*8시간*15회</t>
    <phoneticPr fontId="4" type="noConversion"/>
  </si>
  <si>
    <t xml:space="preserve">○ 사무용품비 </t>
    <phoneticPr fontId="4" type="noConversion"/>
  </si>
  <si>
    <t>100,000원*7개클럽</t>
    <phoneticPr fontId="4" type="noConversion"/>
  </si>
  <si>
    <t>240,000원*10회
200,000원*2회</t>
    <phoneticPr fontId="4" type="noConversion"/>
  </si>
  <si>
    <t>100,000원*2회*7명</t>
    <phoneticPr fontId="4" type="noConversion"/>
  </si>
  <si>
    <t>02공공운영비</t>
    <phoneticPr fontId="4" type="noConversion"/>
  </si>
  <si>
    <t>○ 홍보비(현수막, 전단지 등)</t>
    <phoneticPr fontId="4" type="noConversion"/>
  </si>
  <si>
    <t xml:space="preserve">   · 배드민턴 1,2,3, 볼링</t>
    <phoneticPr fontId="4" type="noConversion"/>
  </si>
  <si>
    <t>200,000원*2회*4개클럽</t>
    <phoneticPr fontId="4" type="noConversion"/>
  </si>
  <si>
    <t xml:space="preserve">   · 육상, 수영, 테니스</t>
    <phoneticPr fontId="4" type="noConversion"/>
  </si>
  <si>
    <t>130,000원*2회*3개클럽</t>
    <phoneticPr fontId="4" type="noConversion"/>
  </si>
  <si>
    <t>○ 대회 출전 및 전지훈련비(현지경비)</t>
    <phoneticPr fontId="4" type="noConversion"/>
  </si>
  <si>
    <t xml:space="preserve">1,450,000원*4회 </t>
    <phoneticPr fontId="4" type="noConversion"/>
  </si>
  <si>
    <t xml:space="preserve">2,480,000원*2회 </t>
    <phoneticPr fontId="4" type="noConversion"/>
  </si>
  <si>
    <t>○ 국내여비</t>
    <phoneticPr fontId="4" type="noConversion"/>
  </si>
  <si>
    <t xml:space="preserve">   · 일비</t>
    <phoneticPr fontId="4" type="noConversion"/>
  </si>
  <si>
    <t xml:space="preserve">   · 식비</t>
    <phoneticPr fontId="4" type="noConversion"/>
  </si>
  <si>
    <t>○ 출장여비</t>
    <phoneticPr fontId="4" type="noConversion"/>
  </si>
  <si>
    <t>200,000원*2회*7개클럽</t>
    <phoneticPr fontId="4" type="noConversion"/>
  </si>
  <si>
    <t>100,000원*200벌</t>
  </si>
  <si>
    <t>100,000원*4명</t>
  </si>
  <si>
    <t>15,000원*3대</t>
  </si>
  <si>
    <t>1,800원*3대*95리터</t>
  </si>
  <si>
    <t>1,000,000원*1회</t>
  </si>
  <si>
    <t>2,812,000원*1회</t>
  </si>
  <si>
    <t xml:space="preserve">70,000원*33개 종목 </t>
  </si>
  <si>
    <t>200,000원*1회</t>
  </si>
  <si>
    <t xml:space="preserve">750,000원*2대 </t>
  </si>
  <si>
    <t>50,000원*29개 종목</t>
  </si>
  <si>
    <t>300,000원*29개 종목</t>
  </si>
  <si>
    <t>1,800원*120리터*1대</t>
    <phoneticPr fontId="4" type="noConversion"/>
  </si>
  <si>
    <t>70,000원*1회</t>
    <phoneticPr fontId="4" type="noConversion"/>
  </si>
  <si>
    <t>25,000원*2일*6명</t>
  </si>
  <si>
    <t>70,000원*1일*6명</t>
  </si>
  <si>
    <t>200,000원*30명</t>
  </si>
  <si>
    <t>634,000원*1회</t>
  </si>
  <si>
    <t xml:space="preserve">    · 와부읍 외 3개소(주5회)</t>
    <phoneticPr fontId="4" type="noConversion"/>
  </si>
  <si>
    <t xml:space="preserve">    · 금곡동(주2회)</t>
    <phoneticPr fontId="4" type="noConversion"/>
  </si>
  <si>
    <t xml:space="preserve">    · 패밀리볼링 아카데미(주1회)</t>
    <phoneticPr fontId="4" type="noConversion"/>
  </si>
  <si>
    <t xml:space="preserve">    · 건강마라톤 아카데미(주1회)</t>
    <phoneticPr fontId="4" type="noConversion"/>
  </si>
  <si>
    <t xml:space="preserve">    · 유소년배구 아카데미(주1회)</t>
    <phoneticPr fontId="4" type="noConversion"/>
  </si>
  <si>
    <t xml:space="preserve">    · 어린이 빙상 아카데미(월1회)</t>
    <phoneticPr fontId="4" type="noConversion"/>
  </si>
  <si>
    <t xml:space="preserve">    · 리듬체조 아카데미(주1회)</t>
    <phoneticPr fontId="4" type="noConversion"/>
  </si>
  <si>
    <t xml:space="preserve">○ 테니스교실 등 용품구입비 </t>
    <phoneticPr fontId="4" type="noConversion"/>
  </si>
  <si>
    <t>100,000원*3명*2회</t>
    <phoneticPr fontId="4" type="noConversion"/>
  </si>
  <si>
    <t>○ 현수막(교실, 홍보)</t>
  </si>
  <si>
    <t>○ 패밀리볼링교실(시설사용료)</t>
  </si>
  <si>
    <t>○ 유소년배구교실(시설사용료)</t>
    <phoneticPr fontId="4" type="noConversion"/>
  </si>
  <si>
    <t>○ 어린이빙상 교실(시설사용료)</t>
    <phoneticPr fontId="4" type="noConversion"/>
  </si>
  <si>
    <t>139,000원*2회</t>
    <phoneticPr fontId="4" type="noConversion"/>
  </si>
  <si>
    <t>○ 휴먼북 강사수당</t>
  </si>
  <si>
    <t xml:space="preserve">    · 주강사</t>
    <phoneticPr fontId="4" type="noConversion"/>
  </si>
  <si>
    <t>30,000원*2시간*12회*14개소*3기수</t>
    <phoneticPr fontId="4" type="noConversion"/>
  </si>
  <si>
    <t xml:space="preserve">    · 보조강사</t>
    <phoneticPr fontId="4" type="noConversion"/>
  </si>
  <si>
    <t>10,000원*2시간*2명*12회*14개소*3기수</t>
    <phoneticPr fontId="4" type="noConversion"/>
  </si>
  <si>
    <t>30,000원*2시간*6회*1명</t>
  </si>
  <si>
    <t>국도시비보조금 사업</t>
    <phoneticPr fontId="4" type="noConversion"/>
  </si>
  <si>
    <t>일반생활체육지도자 배치(활동지원)</t>
    <phoneticPr fontId="4" type="noConversion"/>
  </si>
  <si>
    <t>국비기금 50%(100,572천원)
도비 25%(50,286천원)
시비 25%(50,286천원)</t>
    <phoneticPr fontId="4" type="noConversion"/>
  </si>
  <si>
    <t xml:space="preserve">    · 생활체육지도자</t>
    <phoneticPr fontId="4" type="noConversion"/>
  </si>
  <si>
    <t xml:space="preserve"> ○ 지도활동 보험료</t>
    <phoneticPr fontId="4" type="noConversion"/>
  </si>
  <si>
    <t>164,000원*6명</t>
    <phoneticPr fontId="4" type="noConversion"/>
  </si>
  <si>
    <t>어르신생활체육지도자 배치(활동지원)</t>
    <phoneticPr fontId="4" type="noConversion"/>
  </si>
  <si>
    <t>국비기금 50%(100,080천원)
도비 25%(50,040천원)
시비 25%(50,040천원)</t>
    <phoneticPr fontId="4" type="noConversion"/>
  </si>
  <si>
    <t>도시비보조금 사업</t>
    <phoneticPr fontId="4" type="noConversion"/>
  </si>
  <si>
    <t>일반어르신생활체육지도자 처우개선</t>
    <phoneticPr fontId="4" type="noConversion"/>
  </si>
  <si>
    <t>도비 30%(4,277천원)
시비 70%(9,979천원)</t>
  </si>
  <si>
    <t>○ 명절수당</t>
    <phoneticPr fontId="4" type="noConversion"/>
  </si>
  <si>
    <t>500,000원*2회*12명</t>
    <phoneticPr fontId="4" type="noConversion"/>
  </si>
  <si>
    <t>○  법정부담금(4대보험, 퇴직적립금 등)</t>
    <phoneticPr fontId="4" type="noConversion"/>
  </si>
  <si>
    <t>1,128,000원*2회</t>
    <phoneticPr fontId="4" type="noConversion"/>
  </si>
  <si>
    <t>8,000원*2,500개</t>
  </si>
  <si>
    <t>2,610,000원*10개월</t>
  </si>
  <si>
    <t>100,000원*43개종목*4개</t>
  </si>
  <si>
    <t>1,600,000원*8개월</t>
  </si>
  <si>
    <t>100,000원*9식</t>
  </si>
  <si>
    <t>1,375,000원*8개월</t>
  </si>
  <si>
    <t>5,900,000원*9개종목</t>
  </si>
  <si>
    <t>○ 도민체전 출전종목 육성(종목단체)</t>
  </si>
  <si>
    <t>○ 도민체전 출전종목 육성(미가입단체)</t>
  </si>
  <si>
    <t>○ 일반종목 육성</t>
  </si>
  <si>
    <t>도비보조금 사업</t>
    <phoneticPr fontId="4" type="noConversion"/>
  </si>
  <si>
    <t>경기도체육육성지원</t>
    <phoneticPr fontId="4" type="noConversion"/>
  </si>
  <si>
    <t xml:space="preserve">○ 경기도 체육진흥 공모사업 </t>
    <phoneticPr fontId="4" type="noConversion"/>
  </si>
  <si>
    <t xml:space="preserve">20,000,000원*5개종목 </t>
    <phoneticPr fontId="4" type="noConversion"/>
  </si>
  <si>
    <t>○ 매니저활동비</t>
    <phoneticPr fontId="4" type="noConversion"/>
  </si>
  <si>
    <t>400,000원*8개월*2명</t>
    <phoneticPr fontId="4" type="noConversion"/>
  </si>
  <si>
    <t>50,000원*17시간*2개부*8개월</t>
    <phoneticPr fontId="4" type="noConversion"/>
  </si>
  <si>
    <t>○ 현수막 등</t>
    <phoneticPr fontId="4" type="noConversion"/>
  </si>
  <si>
    <t>50,000원*4개*2개 종목</t>
  </si>
  <si>
    <t>○ 시설사용료</t>
    <phoneticPr fontId="4" type="noConversion"/>
  </si>
  <si>
    <t>600,000원*8개월*2개 단체</t>
  </si>
  <si>
    <t>○ 운영비(사무용품, 용품 등)</t>
    <phoneticPr fontId="4" type="noConversion"/>
  </si>
  <si>
    <t>500,000원*1회</t>
    <phoneticPr fontId="4" type="noConversion"/>
  </si>
  <si>
    <t>경기도 생활체육동호회 리그</t>
    <phoneticPr fontId="4" type="noConversion"/>
  </si>
  <si>
    <t>○ 매니저수당</t>
    <phoneticPr fontId="4" type="noConversion"/>
  </si>
  <si>
    <t>500,000원*5개월</t>
    <phoneticPr fontId="4" type="noConversion"/>
  </si>
  <si>
    <t>○ 심판수당</t>
    <phoneticPr fontId="4" type="noConversion"/>
  </si>
  <si>
    <t>100,000원*4명*2개부*5회</t>
    <phoneticPr fontId="4" type="noConversion"/>
  </si>
  <si>
    <t>○ 보조요원수당</t>
    <phoneticPr fontId="4" type="noConversion"/>
  </si>
  <si>
    <t>100,000원*2명*2개부*5회</t>
    <phoneticPr fontId="4" type="noConversion"/>
  </si>
  <si>
    <t>○ 보험료</t>
    <phoneticPr fontId="4" type="noConversion"/>
  </si>
  <si>
    <t>200,000원*5회</t>
    <phoneticPr fontId="4" type="noConversion"/>
  </si>
  <si>
    <t>○ 대관 임차료</t>
  </si>
  <si>
    <t>1,600,000원*5회</t>
    <phoneticPr fontId="4" type="noConversion"/>
  </si>
  <si>
    <t>1,000,000원*2개부</t>
    <phoneticPr fontId="4" type="noConversion"/>
  </si>
  <si>
    <t>20,000원*1명*5회</t>
    <phoneticPr fontId="4" type="noConversion"/>
  </si>
  <si>
    <t>○ 운영 회의 개최</t>
    <phoneticPr fontId="4" type="noConversion"/>
  </si>
  <si>
    <t>20,000원*10명*2회</t>
    <phoneticPr fontId="4" type="noConversion"/>
  </si>
  <si>
    <t>회원단체회비 사업</t>
  </si>
  <si>
    <t>회원단체 운영</t>
  </si>
  <si>
    <t>201 일반운영비</t>
  </si>
  <si>
    <t>01 사무관리비</t>
  </si>
  <si>
    <t>○사무운영비(현수막 등)</t>
    <phoneticPr fontId="4" type="noConversion"/>
  </si>
  <si>
    <t>3,000,000원*1회</t>
    <phoneticPr fontId="4" type="noConversion"/>
  </si>
  <si>
    <t>02 공공운영비</t>
  </si>
  <si>
    <t>○ 경기도체육회 사무국장 회비</t>
    <phoneticPr fontId="4" type="noConversion"/>
  </si>
  <si>
    <t>○ 우편요금</t>
  </si>
  <si>
    <t>○ 소송료</t>
    <phoneticPr fontId="4" type="noConversion"/>
  </si>
  <si>
    <t>03 행사운영비</t>
  </si>
  <si>
    <t>○ 총회, 간담회 개최 등</t>
  </si>
  <si>
    <t>○ 워크숍 개최</t>
  </si>
  <si>
    <t>○ 회원단체 체육대회 개최</t>
    <phoneticPr fontId="4" type="noConversion"/>
  </si>
  <si>
    <t>○ 생활체육 운영 지원</t>
    <phoneticPr fontId="4" type="noConversion"/>
  </si>
  <si>
    <t>202 여비</t>
  </si>
  <si>
    <t>○ 국외여비</t>
    <phoneticPr fontId="4" type="noConversion"/>
  </si>
  <si>
    <t>203 업무추진비</t>
  </si>
  <si>
    <t>01 기관운영업무추진비</t>
  </si>
  <si>
    <t>○ 회원단체장 격려</t>
  </si>
  <si>
    <t>50,000원*60개 회원단체*2회</t>
    <phoneticPr fontId="4" type="noConversion"/>
  </si>
  <si>
    <t>03 시책업무추진비</t>
  </si>
  <si>
    <t>○ 각종위원회 간담회</t>
    <phoneticPr fontId="4" type="noConversion"/>
  </si>
  <si>
    <t>15,000원*10명*10회</t>
  </si>
  <si>
    <t>○ 회원단체 격려</t>
  </si>
  <si>
    <t>301 일반보상금</t>
  </si>
  <si>
    <t>12 기타보상금</t>
    <phoneticPr fontId="4" type="noConversion"/>
  </si>
  <si>
    <t>○ 회원단체 경조사비</t>
  </si>
  <si>
    <t>○ 회원단체 격려금</t>
  </si>
  <si>
    <t>기타수입</t>
  </si>
  <si>
    <t>체육꿈나무 육성기금</t>
    <phoneticPr fontId="4" type="noConversion"/>
  </si>
  <si>
    <t>○ 기타보상금</t>
    <phoneticPr fontId="4" type="noConversion"/>
  </si>
  <si>
    <t>기부금 사업</t>
  </si>
  <si>
    <t>기부금 운영</t>
  </si>
  <si>
    <t>○ 생활체육 활성화 각종 대회 지원</t>
    <phoneticPr fontId="4" type="noConversion"/>
  </si>
  <si>
    <t>○ 생활체육 활성화 교실 지원</t>
    <phoneticPr fontId="4" type="noConversion"/>
  </si>
  <si>
    <t>출연금</t>
    <phoneticPr fontId="4" type="noConversion"/>
  </si>
  <si>
    <t>306 출연금</t>
    <phoneticPr fontId="4" type="noConversion"/>
  </si>
  <si>
    <t>01 출연금</t>
    <phoneticPr fontId="4" type="noConversion"/>
  </si>
  <si>
    <t>○ 기본재산</t>
    <phoneticPr fontId="4" type="noConversion"/>
  </si>
  <si>
    <t>후원금</t>
    <phoneticPr fontId="4" type="noConversion"/>
  </si>
  <si>
    <t>후원금</t>
  </si>
  <si>
    <t>512 비지정 후원금</t>
    <phoneticPr fontId="4" type="noConversion"/>
  </si>
  <si>
    <t>02 비지정후원금</t>
    <phoneticPr fontId="4" type="noConversion"/>
  </si>
  <si>
    <t>○ 후원금</t>
    <phoneticPr fontId="4" type="noConversion"/>
  </si>
  <si>
    <t>국비보조금 사업</t>
    <phoneticPr fontId="4" type="noConversion"/>
  </si>
  <si>
    <t>시군 생활체육회 운영지원</t>
    <phoneticPr fontId="4" type="noConversion"/>
  </si>
  <si>
    <t>○ 사무국장 지원수당</t>
    <phoneticPr fontId="4" type="noConversion"/>
  </si>
  <si>
    <t>국시비보조금 사업</t>
    <phoneticPr fontId="4" type="noConversion"/>
  </si>
  <si>
    <t>신나는 주말체육학교 운영</t>
    <phoneticPr fontId="4" type="noConversion"/>
  </si>
  <si>
    <t>국비 70%(39,200천원)
시비 30%(16,800천원)</t>
  </si>
  <si>
    <t>○ 생활체육프로그램 총괄담당 인건비</t>
    <phoneticPr fontId="4" type="noConversion"/>
  </si>
  <si>
    <t>○ 학교안 생활체육프로그램 강사비</t>
    <phoneticPr fontId="4" type="noConversion"/>
  </si>
  <si>
    <t>○ 사무용품</t>
    <phoneticPr fontId="4" type="noConversion"/>
  </si>
  <si>
    <t>○ 학교 안·밖 보험료(주최자책임배상)</t>
    <phoneticPr fontId="4" type="noConversion"/>
  </si>
  <si>
    <t>○ 학교 안 프로그램</t>
    <phoneticPr fontId="4" type="noConversion"/>
  </si>
  <si>
    <t xml:space="preserve">   · 홍보비(현수막 등)</t>
    <phoneticPr fontId="4" type="noConversion"/>
  </si>
  <si>
    <t xml:space="preserve">   · 운동용품 지원</t>
    <phoneticPr fontId="4" type="noConversion"/>
  </si>
  <si>
    <t xml:space="preserve">   · 구급키트함</t>
    <phoneticPr fontId="4" type="noConversion"/>
  </si>
  <si>
    <t>○ 학교 밖 프로그램</t>
    <phoneticPr fontId="4" type="noConversion"/>
  </si>
  <si>
    <t xml:space="preserve">   · 시설 사용료(강사수당 포함)</t>
    <phoneticPr fontId="4" type="noConversion"/>
  </si>
  <si>
    <t>○ 현장점검 및 출장여비</t>
    <phoneticPr fontId="4" type="noConversion"/>
  </si>
  <si>
    <t>○ 강사간담회</t>
    <phoneticPr fontId="4" type="noConversion"/>
  </si>
  <si>
    <t>예  산  총  칙(안)</t>
    <phoneticPr fontId="4" type="noConversion"/>
  </si>
  <si>
    <t>(단위 : 천원)</t>
    <phoneticPr fontId="4" type="noConversion"/>
  </si>
  <si>
    <t>구       분</t>
    <phoneticPr fontId="4" type="noConversion"/>
  </si>
  <si>
    <t>예산액</t>
    <phoneticPr fontId="4" type="noConversion"/>
  </si>
  <si>
    <t>전년도예산액</t>
    <phoneticPr fontId="4" type="noConversion"/>
  </si>
  <si>
    <t>비고</t>
    <phoneticPr fontId="4" type="noConversion"/>
  </si>
  <si>
    <t>합       계</t>
    <phoneticPr fontId="4" type="noConversion"/>
  </si>
  <si>
    <t>보 조 금 사 업</t>
    <phoneticPr fontId="4" type="noConversion"/>
  </si>
  <si>
    <t>일반보조금(시비+기금)</t>
    <phoneticPr fontId="4" type="noConversion"/>
  </si>
  <si>
    <t>국비보조금</t>
    <phoneticPr fontId="4" type="noConversion"/>
  </si>
  <si>
    <t>국시비보조금</t>
    <phoneticPr fontId="4" type="noConversion"/>
  </si>
  <si>
    <t>도비보조금</t>
    <phoneticPr fontId="4" type="noConversion"/>
  </si>
  <si>
    <t>시교육청비보조금</t>
    <phoneticPr fontId="4" type="noConversion"/>
  </si>
  <si>
    <t>도시교육청비보조금</t>
    <phoneticPr fontId="4" type="noConversion"/>
  </si>
  <si>
    <t>국도시비보조금</t>
    <phoneticPr fontId="4" type="noConversion"/>
  </si>
  <si>
    <t>도시비보조금</t>
    <phoneticPr fontId="4" type="noConversion"/>
  </si>
  <si>
    <t>자  체  사  업</t>
    <phoneticPr fontId="4" type="noConversion"/>
  </si>
  <si>
    <t>이사회비, 회원단체</t>
    <phoneticPr fontId="4" type="noConversion"/>
  </si>
  <si>
    <t>기타수입</t>
    <phoneticPr fontId="4" type="noConversion"/>
  </si>
  <si>
    <t>기 부 금 사 업</t>
    <phoneticPr fontId="4" type="noConversion"/>
  </si>
  <si>
    <t>기부금사업</t>
    <phoneticPr fontId="4" type="noConversion"/>
  </si>
  <si>
    <t>출 연 금</t>
    <phoneticPr fontId="4" type="noConversion"/>
  </si>
  <si>
    <t>후 원 금</t>
    <phoneticPr fontId="4" type="noConversion"/>
  </si>
  <si>
    <t xml:space="preserve">  제2조  수입지출 예산의 명세는 별첨 "수입지출 예산"과 같다.</t>
    <phoneticPr fontId="4" type="noConversion"/>
  </si>
  <si>
    <t xml:space="preserve">  제3조  채무부담행위 사업은 없음.</t>
    <phoneticPr fontId="4" type="noConversion"/>
  </si>
  <si>
    <t xml:space="preserve">  제4조  계속비사업은 없음, 명시이월사업은 없음</t>
    <phoneticPr fontId="4" type="noConversion"/>
  </si>
  <si>
    <t xml:space="preserve">  제5조  보조금 사업에 대하여는 지방재정법, 조례, 규약, 규정에서 정한 사항을 적용한다.</t>
    <phoneticPr fontId="4" type="noConversion"/>
  </si>
  <si>
    <t xml:space="preserve">  제6조  예산전용 및 변경사용은 당해연도 지방자치단체 예산편성기준을 준용한다.</t>
    <phoneticPr fontId="4" type="noConversion"/>
  </si>
  <si>
    <t xml:space="preserve">  제7조  예산성립 후 남양주시 등으로 부터 용도가 지정되고 소요사업비 전액이 
           교부된 보조사업은 이사회의 승인을 받은 것으로 간주한다.</t>
    <phoneticPr fontId="4" type="noConversion"/>
  </si>
  <si>
    <t xml:space="preserve">  제8조  기타 총칙에서 정하지 아니한 사항은 지방재정법 및 지방자치단체 예산
           편성기준을 준용한다.</t>
    <phoneticPr fontId="4" type="noConversion"/>
  </si>
  <si>
    <t>수  입  예  산  명  세  서(안)</t>
    <phoneticPr fontId="4" type="noConversion"/>
  </si>
  <si>
    <t>(단위:천원)</t>
    <phoneticPr fontId="4" type="noConversion"/>
  </si>
  <si>
    <t>장     관     항</t>
    <phoneticPr fontId="4" type="noConversion"/>
  </si>
  <si>
    <t>비교증감</t>
    <phoneticPr fontId="4" type="noConversion"/>
  </si>
  <si>
    <t>총    계</t>
    <phoneticPr fontId="4" type="noConversion"/>
  </si>
  <si>
    <t>보조금수입</t>
    <phoneticPr fontId="4" type="noConversion"/>
  </si>
  <si>
    <t>시비보조금</t>
    <phoneticPr fontId="4" type="noConversion"/>
  </si>
  <si>
    <t>○ 생활체육 단체 육성</t>
    <phoneticPr fontId="4" type="noConversion"/>
  </si>
  <si>
    <t>○ 남양주시체육회 사무기기 구입지원</t>
    <phoneticPr fontId="4" type="noConversion"/>
  </si>
  <si>
    <t>○ 생활체육 지도자 육성</t>
    <phoneticPr fontId="4" type="noConversion"/>
  </si>
  <si>
    <t>○ 경기도 체육대회 참가 지원</t>
    <phoneticPr fontId="4" type="noConversion"/>
  </si>
  <si>
    <t>○ 경기도 체육대회 참가선수 육성 지원</t>
    <phoneticPr fontId="4" type="noConversion"/>
  </si>
  <si>
    <t xml:space="preserve">○ 전국 체육대회 참가 지원 </t>
    <phoneticPr fontId="4" type="noConversion"/>
  </si>
  <si>
    <t>○ 소년체전 참가선수단 지원</t>
    <phoneticPr fontId="4" type="noConversion"/>
  </si>
  <si>
    <t>○ 시장기 체육대회 개최 지원</t>
    <phoneticPr fontId="4" type="noConversion"/>
  </si>
  <si>
    <t>○ 의장기 체육대회 개최 지원</t>
    <phoneticPr fontId="4" type="noConversion"/>
  </si>
  <si>
    <t>○ 체육회장배 체육대회 개최 지원</t>
    <phoneticPr fontId="4" type="noConversion"/>
  </si>
  <si>
    <t>○ 생활체육 동호인 클럽 육성 지원</t>
    <phoneticPr fontId="4" type="noConversion"/>
  </si>
  <si>
    <t>○ 경기도 생활체육 대축전 참가 지원</t>
    <phoneticPr fontId="4" type="noConversion"/>
  </si>
  <si>
    <t>○ 전국 생활체육 대축전 참가 지원</t>
    <phoneticPr fontId="4" type="noConversion"/>
  </si>
  <si>
    <t>○ 생활체육교실 상설운영</t>
    <phoneticPr fontId="4" type="noConversion"/>
  </si>
  <si>
    <t>○ 남양주시 태권도 협회 태권도 시범단 운영 지원</t>
    <phoneticPr fontId="4" type="noConversion"/>
  </si>
  <si>
    <t>○ 남양주 한강 걷기대회 개최 지원</t>
    <phoneticPr fontId="4" type="noConversion"/>
  </si>
  <si>
    <t>○ 생활체육 종목 활성화 지원</t>
    <phoneticPr fontId="4" type="noConversion"/>
  </si>
  <si>
    <t>○ 종목별 단체육성 지원</t>
    <phoneticPr fontId="4" type="noConversion"/>
  </si>
  <si>
    <t>○ 시민의 날 체육대회 개최 지원</t>
    <phoneticPr fontId="4" type="noConversion"/>
  </si>
  <si>
    <t>체육진흥기금</t>
    <phoneticPr fontId="4" type="noConversion"/>
  </si>
  <si>
    <t>○ 경기도체육대회 참가선수 선발전 개최지원</t>
    <phoneticPr fontId="4" type="noConversion"/>
  </si>
  <si>
    <t>○ 전문체육대회입상지원</t>
    <phoneticPr fontId="4" type="noConversion"/>
  </si>
  <si>
    <t>○ 시군 생활체육회 운영지원</t>
    <phoneticPr fontId="4" type="noConversion"/>
  </si>
  <si>
    <t>○ 신나는 주말체육학교 운영</t>
    <phoneticPr fontId="4" type="noConversion"/>
  </si>
  <si>
    <t>○ 경기스포츠클럽 육성지원</t>
    <phoneticPr fontId="4" type="noConversion"/>
  </si>
  <si>
    <t xml:space="preserve">○ 경기도 생활체육 동호회 리그 </t>
    <phoneticPr fontId="4" type="noConversion"/>
  </si>
  <si>
    <t xml:space="preserve">○ 초등스포츠클럽 육성지원 </t>
    <phoneticPr fontId="4" type="noConversion"/>
  </si>
  <si>
    <t>○ 일반생활체육지도자 배치(활동지원)</t>
    <phoneticPr fontId="4" type="noConversion"/>
  </si>
  <si>
    <t>○ 어르신생활체육지도자 배치(활동지원)</t>
    <phoneticPr fontId="4" type="noConversion"/>
  </si>
  <si>
    <t>○ 일반어르신생활체육지도자 처우개선</t>
    <phoneticPr fontId="4" type="noConversion"/>
  </si>
  <si>
    <t>자체 수입</t>
    <phoneticPr fontId="4" type="noConversion"/>
  </si>
  <si>
    <t>이사회비</t>
    <phoneticPr fontId="4" type="noConversion"/>
  </si>
  <si>
    <t>○ 이사회비</t>
    <phoneticPr fontId="4" type="noConversion"/>
  </si>
  <si>
    <t>○ 적립금(예금) 및 이자</t>
    <phoneticPr fontId="4" type="noConversion"/>
  </si>
  <si>
    <t>○ 순세계잉여금</t>
    <phoneticPr fontId="4" type="noConversion"/>
  </si>
  <si>
    <t>○ 공공예금 이자수입</t>
    <phoneticPr fontId="4" type="noConversion"/>
  </si>
  <si>
    <t>회원단체회비</t>
    <phoneticPr fontId="4" type="noConversion"/>
  </si>
  <si>
    <t>○ 회원단체 회비</t>
    <phoneticPr fontId="4" type="noConversion"/>
  </si>
  <si>
    <t>기부금 수입</t>
    <phoneticPr fontId="4" type="noConversion"/>
  </si>
  <si>
    <t>기부금 사업</t>
    <phoneticPr fontId="4" type="noConversion"/>
  </si>
  <si>
    <t>기부금 운영</t>
    <phoneticPr fontId="4" type="noConversion"/>
  </si>
  <si>
    <t>산출내역</t>
    <phoneticPr fontId="4" type="noConversion"/>
  </si>
  <si>
    <t>생활체육단체 육성</t>
    <phoneticPr fontId="4" type="noConversion"/>
  </si>
  <si>
    <t>○ 전문체육 역량강화 지원</t>
    <phoneticPr fontId="4" type="noConversion"/>
  </si>
  <si>
    <t>○ 경기도체육육성지원</t>
    <phoneticPr fontId="4" type="noConversion"/>
  </si>
  <si>
    <t>200,000원*24개종목*12월</t>
    <phoneticPr fontId="4" type="noConversion"/>
  </si>
  <si>
    <t>100,000원*2개종목*12월</t>
    <phoneticPr fontId="4" type="noConversion"/>
  </si>
  <si>
    <t>100,000원*22개종목*12월</t>
    <phoneticPr fontId="4" type="noConversion"/>
  </si>
  <si>
    <t>○ 트로피 제작</t>
    <phoneticPr fontId="4" type="noConversion"/>
  </si>
  <si>
    <t>○ 참가자 격려</t>
    <phoneticPr fontId="4" type="noConversion"/>
  </si>
  <si>
    <t>남양주시체육회 운영비 지원</t>
    <phoneticPr fontId="4" type="noConversion"/>
  </si>
  <si>
    <t>○ 인건비(사무국장 지원수당)</t>
    <phoneticPr fontId="4" type="noConversion"/>
  </si>
  <si>
    <t>○ 남양주시체육회 운영비 지원</t>
    <phoneticPr fontId="4" type="noConversion"/>
  </si>
  <si>
    <t>체육시설 민간위탁 운영관리</t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</si>
  <si>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회계감사수수료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</si>
  <si>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민원 및 사업수행 회의비 </t>
    </r>
    <phoneticPr fontId="4" type="noConversion"/>
  </si>
  <si>
    <t>600,000원*1회</t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</si>
  <si>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공공요금(전기,수도,통신,우편등) 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</si>
  <si>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제세금(지방소득세)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</si>
  <si>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환경개선 소모품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</si>
  <si>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안전사고보험 부담금 및 배상금</t>
    </r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</si>
  <si>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각종 지급수수료(본인인증 등)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</si>
  <si>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안전점검비(소방, 전기)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</si>
  <si>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연료(예초기,송풍기)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</si>
  <si>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CCTV 유지보수</t>
    </r>
  </si>
  <si>
    <t>182,000원*1회</t>
    <phoneticPr fontId="4" type="noConversion"/>
  </si>
  <si>
    <t>200,000원*3회*4개소</t>
    <phoneticPr fontId="4" type="noConversion"/>
  </si>
  <si>
    <t>1,260,000원*1회</t>
    <phoneticPr fontId="4" type="noConversion"/>
  </si>
  <si>
    <t>300,000원*4개소</t>
    <phoneticPr fontId="4" type="noConversion"/>
  </si>
  <si>
    <t>1,800원*10리터*10회</t>
    <phoneticPr fontId="4" type="noConversion"/>
  </si>
  <si>
    <t>206 재료비</t>
    <phoneticPr fontId="4" type="noConversion"/>
  </si>
  <si>
    <t>01 재료비</t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</si>
  <si>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기계설비물품(과녁, 살받이)</t>
    </r>
    <phoneticPr fontId="4" type="noConversion"/>
  </si>
  <si>
    <r>
      <rPr>
        <sz val="11"/>
        <color rgb="FF000000"/>
        <rFont val="휴먼명조"/>
        <charset val="129"/>
      </rPr>
      <t>〇</t>
    </r>
    <r>
      <rPr>
        <sz val="11"/>
        <color rgb="FF000000"/>
        <rFont val="새굴림"/>
        <family val="1"/>
        <charset val="129"/>
      </rPr>
      <t xml:space="preserve"> 전기자재 및 공구구입(천장등)</t>
    </r>
    <phoneticPr fontId="4" type="noConversion"/>
  </si>
  <si>
    <t>500,000원*3회</t>
    <phoneticPr fontId="4" type="noConversion"/>
  </si>
  <si>
    <t>50,000원*10회</t>
    <phoneticPr fontId="4" type="noConversion"/>
  </si>
  <si>
    <t>401 시설비 및 부대비</t>
    <phoneticPr fontId="4" type="noConversion"/>
  </si>
  <si>
    <t>01 시설부대비</t>
    <phoneticPr fontId="4" type="noConversion"/>
  </si>
  <si>
    <t>46,900,000원*1회</t>
    <phoneticPr fontId="4" type="noConversion"/>
  </si>
  <si>
    <t>405 수탁자산취득비</t>
    <phoneticPr fontId="4" type="noConversion"/>
  </si>
  <si>
    <t>01 자산 및 물품취득비</t>
    <phoneticPr fontId="4" type="noConversion"/>
  </si>
  <si>
    <t>○ 컴퓨터 구입</t>
    <phoneticPr fontId="4" type="noConversion"/>
  </si>
  <si>
    <t>1,500,000원*3대</t>
    <phoneticPr fontId="4" type="noConversion"/>
  </si>
  <si>
    <t>○ 송풍기(에어블로워)</t>
  </si>
  <si>
    <t xml:space="preserve">500,000원*3대 </t>
  </si>
  <si>
    <t>○ 체육시설 민간위탁 운영관리</t>
    <phoneticPr fontId="4" type="noConversion"/>
  </si>
  <si>
    <t>남양주시 체육계 성폭력 등 폭력 예방교육</t>
    <phoneticPr fontId="4" type="noConversion"/>
  </si>
  <si>
    <t>203 일반운영비</t>
    <phoneticPr fontId="4" type="noConversion"/>
  </si>
  <si>
    <t>○ 남양주시 체육계 성폭력 등 폭력 예방교육</t>
    <phoneticPr fontId="4" type="noConversion"/>
  </si>
  <si>
    <t>○ 사무용품구입</t>
    <phoneticPr fontId="4" type="noConversion"/>
  </si>
  <si>
    <t>○ 강사료</t>
    <phoneticPr fontId="4" type="noConversion"/>
  </si>
  <si>
    <t>○ 청소용역비</t>
    <phoneticPr fontId="4" type="noConversion"/>
  </si>
  <si>
    <t>○ 각종 회의개최</t>
    <phoneticPr fontId="4" type="noConversion"/>
  </si>
  <si>
    <t>일반보조금사업</t>
    <phoneticPr fontId="4" type="noConversion"/>
  </si>
  <si>
    <t>자체사업</t>
  </si>
  <si>
    <t>이사회비 사업</t>
  </si>
  <si>
    <t>이사회 운영</t>
  </si>
  <si>
    <t>○ 근속수당</t>
    <phoneticPr fontId="4" type="noConversion"/>
  </si>
  <si>
    <t>100,000원*12월</t>
    <phoneticPr fontId="4" type="noConversion"/>
  </si>
  <si>
    <t>○ 일반수용비</t>
    <phoneticPr fontId="4" type="noConversion"/>
  </si>
  <si>
    <t>○ 이사회(정기, 임시) 책자유인</t>
  </si>
  <si>
    <t>○ 체육회장상 제작</t>
    <phoneticPr fontId="4" type="noConversion"/>
  </si>
  <si>
    <t>○ 각종 위원회 참석 수당</t>
  </si>
  <si>
    <t>100,000원*5명*7회</t>
    <phoneticPr fontId="4" type="noConversion"/>
  </si>
  <si>
    <t>○ 신문구독료</t>
    <phoneticPr fontId="4" type="noConversion"/>
  </si>
  <si>
    <t>○ 시·군체육회장단 회비납부</t>
    <phoneticPr fontId="4" type="noConversion"/>
  </si>
  <si>
    <t>○ 임원등기 수수료</t>
    <phoneticPr fontId="4" type="noConversion"/>
  </si>
  <si>
    <t>700,000원*1회</t>
    <phoneticPr fontId="4" type="noConversion"/>
  </si>
  <si>
    <t>○ 이사 워크숍</t>
    <phoneticPr fontId="4" type="noConversion"/>
  </si>
  <si>
    <t>○ 체육인의 밤</t>
  </si>
  <si>
    <t>○ 임원단합대회</t>
    <phoneticPr fontId="4" type="noConversion"/>
  </si>
  <si>
    <t>12,000,000원*1회</t>
    <phoneticPr fontId="4" type="noConversion"/>
  </si>
  <si>
    <t>○ 체육회 30주년 기념 체육대회</t>
    <phoneticPr fontId="4" type="noConversion"/>
  </si>
  <si>
    <t>○ 임원활성화(분과별)</t>
    <phoneticPr fontId="4" type="noConversion"/>
  </si>
  <si>
    <t xml:space="preserve"> ○ 국내여비</t>
    <phoneticPr fontId="4" type="noConversion"/>
  </si>
  <si>
    <t>01 기관운영업무추진비</t>
    <phoneticPr fontId="4" type="noConversion"/>
  </si>
  <si>
    <t>○ 기관운영업무추진비</t>
    <phoneticPr fontId="4" type="noConversion"/>
  </si>
  <si>
    <t>03 시책추진업무추진비</t>
  </si>
  <si>
    <t xml:space="preserve">○ 체육회 시책추진  </t>
    <phoneticPr fontId="4" type="noConversion"/>
  </si>
  <si>
    <t xml:space="preserve">○ 체육회 사무국 시책추진 </t>
    <phoneticPr fontId="4" type="noConversion"/>
  </si>
  <si>
    <t xml:space="preserve">○ 체육회 정책 시책추진 </t>
    <phoneticPr fontId="4" type="noConversion"/>
  </si>
  <si>
    <t>250,000원*64회</t>
    <phoneticPr fontId="4" type="noConversion"/>
  </si>
  <si>
    <t>○ 이사 경조사비</t>
  </si>
  <si>
    <t>○ 체육활동 피해자 위로보상</t>
  </si>
  <si>
    <t>○ 종목단체 격려금</t>
    <phoneticPr fontId="4" type="noConversion"/>
  </si>
  <si>
    <t xml:space="preserve">405 자산취득비 </t>
    <phoneticPr fontId="4" type="noConversion"/>
  </si>
  <si>
    <t>01 자산및물품취득비</t>
    <phoneticPr fontId="4" type="noConversion"/>
  </si>
  <si>
    <t>○ 컴퓨터, 책상, 의자 등</t>
    <phoneticPr fontId="4" type="noConversion"/>
  </si>
  <si>
    <t>602 예치금</t>
  </si>
  <si>
    <t>01 예치금</t>
  </si>
  <si>
    <t>○ 이사회비 적립</t>
  </si>
  <si>
    <t xml:space="preserve">○ 생활체육 활성화 </t>
    <phoneticPr fontId="4" type="noConversion"/>
  </si>
  <si>
    <t>○ 운영체제 구축비(한글, 엑셀 등)</t>
    <phoneticPr fontId="4" type="noConversion"/>
  </si>
  <si>
    <t>2,390,000원*1명
2,020,000원*5명
810,000원*1명</t>
    <phoneticPr fontId="4" type="noConversion"/>
  </si>
  <si>
    <t>149,880,000원*1.15%</t>
    <phoneticPr fontId="4" type="noConversion"/>
  </si>
  <si>
    <t>149,880,000원*0.926%</t>
    <phoneticPr fontId="4" type="noConversion"/>
  </si>
  <si>
    <t xml:space="preserve">     - 국민연금</t>
    <phoneticPr fontId="4" type="noConversion"/>
  </si>
  <si>
    <t xml:space="preserve">     - 국민건강보험</t>
    <phoneticPr fontId="4" type="noConversion"/>
  </si>
  <si>
    <t xml:space="preserve">     - 장기요양보험</t>
    <phoneticPr fontId="4" type="noConversion"/>
  </si>
  <si>
    <t xml:space="preserve">     - 고용보험</t>
    <phoneticPr fontId="4" type="noConversion"/>
  </si>
  <si>
    <t xml:space="preserve">     - 산재보험</t>
    <phoneticPr fontId="4" type="noConversion"/>
  </si>
  <si>
    <t>200,000원*60명</t>
    <phoneticPr fontId="4" type="noConversion"/>
  </si>
  <si>
    <t>43,000,000원*1회</t>
    <phoneticPr fontId="4" type="noConversion"/>
  </si>
  <si>
    <t>100,000원*50개</t>
    <phoneticPr fontId="4" type="noConversion"/>
  </si>
  <si>
    <t>200,000원*5개 단체</t>
    <phoneticPr fontId="4" type="noConversion"/>
  </si>
  <si>
    <t>○ 위원회 정담회(인사,운영,스포츠공정위원회 등)</t>
    <phoneticPr fontId="4" type="noConversion"/>
  </si>
  <si>
    <t>○ 홍보비(간판, 홍보물, 현수막 등)</t>
    <phoneticPr fontId="4" type="noConversion"/>
  </si>
  <si>
    <t>도시교육청비 보조금 사업</t>
    <phoneticPr fontId="4" type="noConversion"/>
  </si>
  <si>
    <t>초등스포츠클럽 육성지원</t>
    <phoneticPr fontId="4" type="noConversion"/>
  </si>
  <si>
    <t xml:space="preserve"> 도비 25%(30,635천원)
 시비 25%(30,635천원)
 교육청 50%(61,270천원)</t>
  </si>
  <si>
    <t>○ 사무보조 기본급(법정부담금 포함)</t>
    <phoneticPr fontId="4" type="noConversion"/>
  </si>
  <si>
    <t>○ 연가보상비</t>
    <phoneticPr fontId="4" type="noConversion"/>
  </si>
  <si>
    <t>○ 강사비</t>
    <phoneticPr fontId="4" type="noConversion"/>
  </si>
  <si>
    <t>○ 시군체육회 기본운영비</t>
    <phoneticPr fontId="4" type="noConversion"/>
  </si>
  <si>
    <t>○ 클럽 운영비</t>
    <phoneticPr fontId="4" type="noConversion"/>
  </si>
  <si>
    <t>○ 도체육회 운영비(전산구축비)</t>
    <phoneticPr fontId="4" type="noConversion"/>
  </si>
  <si>
    <t>24,624원*30시간*17명*12월</t>
    <phoneticPr fontId="4" type="noConversion"/>
  </si>
  <si>
    <t>(666,807천원/12월)*60%*2회</t>
    <phoneticPr fontId="4" type="noConversion"/>
  </si>
  <si>
    <t>144,209원*7일*19명</t>
    <phoneticPr fontId="4" type="noConversion"/>
  </si>
  <si>
    <t xml:space="preserve">1,017,102,000원*1/12월 </t>
    <phoneticPr fontId="4" type="noConversion"/>
  </si>
  <si>
    <t>1,017,102,000원*4.75%</t>
    <phoneticPr fontId="4" type="noConversion"/>
  </si>
  <si>
    <t>1,017,102,000원*3.595%</t>
    <phoneticPr fontId="4" type="noConversion"/>
  </si>
  <si>
    <t>36,564,817원*13.14%</t>
    <phoneticPr fontId="4" type="noConversion"/>
  </si>
  <si>
    <t>1,017,102,000원*1.15%</t>
    <phoneticPr fontId="4" type="noConversion"/>
  </si>
  <si>
    <t>1,017,102,000원*0.926%</t>
    <phoneticPr fontId="4" type="noConversion"/>
  </si>
  <si>
    <t>180,000원*2명*12월</t>
    <phoneticPr fontId="4" type="noConversion"/>
  </si>
  <si>
    <t>175,000원*4명*12월</t>
    <phoneticPr fontId="4" type="noConversion"/>
  </si>
  <si>
    <t>50,000원*1시간*151회*4개소*1명</t>
    <phoneticPr fontId="4" type="noConversion"/>
  </si>
  <si>
    <t xml:space="preserve">    · 오남읍 외 5개소(주3회)</t>
    <phoneticPr fontId="4" type="noConversion"/>
  </si>
  <si>
    <t>50,000원*1시간*89회*6개소*1명</t>
    <phoneticPr fontId="4" type="noConversion"/>
  </si>
  <si>
    <t>50,000원*1시간*62회*1개소*1명</t>
    <phoneticPr fontId="4" type="noConversion"/>
  </si>
  <si>
    <t>50,000원*2시간*24회*1명</t>
    <phoneticPr fontId="4" type="noConversion"/>
  </si>
  <si>
    <t>600,000원*2회</t>
    <phoneticPr fontId="4" type="noConversion"/>
  </si>
  <si>
    <t xml:space="preserve">    · 에어로빅힙합 아카데미(주1회)</t>
    <phoneticPr fontId="4" type="noConversion"/>
  </si>
  <si>
    <t>50,000원*2시간*40회*1명</t>
    <phoneticPr fontId="4" type="noConversion"/>
  </si>
  <si>
    <t>66,000원*54식</t>
    <phoneticPr fontId="4" type="noConversion"/>
  </si>
  <si>
    <t>○ 해단식 숙박비</t>
    <phoneticPr fontId="4" type="noConversion"/>
  </si>
  <si>
    <t>○ 사전답사(만찬장 등)</t>
    <phoneticPr fontId="4" type="noConversion"/>
  </si>
  <si>
    <t>12,500원*3일*34명</t>
    <phoneticPr fontId="4" type="noConversion"/>
  </si>
  <si>
    <t>경기도 체육대회 참가선수 육성 지원</t>
    <phoneticPr fontId="4" type="noConversion"/>
  </si>
  <si>
    <t>149,880,000원*4.75%</t>
    <phoneticPr fontId="4" type="noConversion"/>
  </si>
  <si>
    <t>149,880,000원*3.595%</t>
    <phoneticPr fontId="4" type="noConversion"/>
  </si>
  <si>
    <t>5,313,246원*13.14%</t>
    <phoneticPr fontId="4" type="noConversion"/>
  </si>
  <si>
    <t>37,500원*12명*12월</t>
    <phoneticPr fontId="4" type="noConversion"/>
  </si>
  <si>
    <t>40,000원*4명*12월</t>
    <phoneticPr fontId="4" type="noConversion"/>
  </si>
  <si>
    <t>20,203원*5시간*12명*12월</t>
    <phoneticPr fontId="4" type="noConversion"/>
  </si>
  <si>
    <t>107,751원*7일*12명</t>
    <phoneticPr fontId="4" type="noConversion"/>
  </si>
  <si>
    <t xml:space="preserve">110,557,000원*1/12월 </t>
    <phoneticPr fontId="4" type="noConversion"/>
  </si>
  <si>
    <t>110,557,000원*4.75%</t>
    <phoneticPr fontId="4" type="noConversion"/>
  </si>
  <si>
    <t>110,557,000원*3.595%</t>
    <phoneticPr fontId="4" type="noConversion"/>
  </si>
  <si>
    <t>3,974,524원*13.14%</t>
    <phoneticPr fontId="4" type="noConversion"/>
  </si>
  <si>
    <t>110,557,000원*1.15%</t>
    <phoneticPr fontId="4" type="noConversion"/>
  </si>
  <si>
    <t>110,557,000원*0.926%</t>
    <phoneticPr fontId="4" type="noConversion"/>
  </si>
  <si>
    <t>70,000원*67개</t>
    <phoneticPr fontId="4" type="noConversion"/>
  </si>
  <si>
    <t xml:space="preserve">○ 심판비 </t>
    <phoneticPr fontId="4" type="noConversion"/>
  </si>
  <si>
    <t>150,000원*4명*2일</t>
    <phoneticPr fontId="4" type="noConversion"/>
  </si>
  <si>
    <t xml:space="preserve">○ 보험료 </t>
    <phoneticPr fontId="4" type="noConversion"/>
  </si>
  <si>
    <t xml:space="preserve">○ 대관료 </t>
    <phoneticPr fontId="4" type="noConversion"/>
  </si>
  <si>
    <t>300,000원*1회</t>
    <phoneticPr fontId="4" type="noConversion"/>
  </si>
  <si>
    <t xml:space="preserve">○ 운영비 </t>
    <phoneticPr fontId="4" type="noConversion"/>
  </si>
  <si>
    <t>40,000원*1회</t>
    <phoneticPr fontId="4" type="noConversion"/>
  </si>
  <si>
    <t xml:space="preserve">○ 용품구입비 </t>
    <phoneticPr fontId="4" type="noConversion"/>
  </si>
  <si>
    <t>1,200,000원*1회</t>
    <phoneticPr fontId="4" type="noConversion"/>
  </si>
  <si>
    <t xml:space="preserve">○ 현수막 </t>
    <phoneticPr fontId="4" type="noConversion"/>
  </si>
  <si>
    <t>150,000원*2개</t>
    <phoneticPr fontId="4" type="noConversion"/>
  </si>
  <si>
    <t xml:space="preserve">○ 메달제작 </t>
    <phoneticPr fontId="4" type="noConversion"/>
  </si>
  <si>
    <t>10,000원*60개</t>
    <phoneticPr fontId="4" type="noConversion"/>
  </si>
  <si>
    <t xml:space="preserve">○ 구급차 </t>
    <phoneticPr fontId="4" type="noConversion"/>
  </si>
  <si>
    <t>400,000원*2일</t>
    <phoneticPr fontId="4" type="noConversion"/>
  </si>
  <si>
    <t>9,000원*10명*2식*2일</t>
    <phoneticPr fontId="4" type="noConversion"/>
  </si>
  <si>
    <t>5,000,000원*3개대회</t>
    <phoneticPr fontId="4" type="noConversion"/>
  </si>
  <si>
    <t>50,000원*2명*12월</t>
    <phoneticPr fontId="4" type="noConversion"/>
  </si>
  <si>
    <t>20,000원*120부*2회</t>
    <phoneticPr fontId="4" type="noConversion"/>
  </si>
  <si>
    <t>1,000원*120명*6회</t>
    <phoneticPr fontId="4" type="noConversion"/>
  </si>
  <si>
    <t xml:space="preserve">    · 9급(담당)</t>
    <phoneticPr fontId="4" type="noConversion"/>
  </si>
  <si>
    <t xml:space="preserve">    · 6급(팀장)</t>
    <phoneticPr fontId="4" type="noConversion"/>
  </si>
  <si>
    <t xml:space="preserve">    · 6급(과장)</t>
    <phoneticPr fontId="4" type="noConversion"/>
  </si>
  <si>
    <t>500,000원*20개 종목</t>
    <phoneticPr fontId="4" type="noConversion"/>
  </si>
  <si>
    <t>650,000원*20개 종목</t>
    <phoneticPr fontId="4" type="noConversion"/>
  </si>
  <si>
    <t>50,000원*20개 종목</t>
    <phoneticPr fontId="4" type="noConversion"/>
  </si>
  <si>
    <t xml:space="preserve">4,800,000원*20개 종목 </t>
    <phoneticPr fontId="4" type="noConversion"/>
  </si>
  <si>
    <t>체육시설운영</t>
    <phoneticPr fontId="4" type="noConversion"/>
  </si>
  <si>
    <t>체육시설 위탁 운영</t>
    <phoneticPr fontId="4" type="noConversion"/>
  </si>
  <si>
    <t>○ 생활체육프로그램 강사수당</t>
    <phoneticPr fontId="4" type="noConversion"/>
  </si>
  <si>
    <t>20,000원*2명*2시간*72회</t>
    <phoneticPr fontId="4" type="noConversion"/>
  </si>
  <si>
    <t>50,000원*2명*3개소*2시간*25회</t>
    <phoneticPr fontId="4" type="noConversion"/>
  </si>
  <si>
    <t>○ 일반수용비(전선, 홍보물, 소모품 등)</t>
    <phoneticPr fontId="4" type="noConversion"/>
  </si>
  <si>
    <t>○ 제세금(부가가치세 등)</t>
    <phoneticPr fontId="4" type="noConversion"/>
  </si>
  <si>
    <t xml:space="preserve">이사회비, 회원단체 </t>
    <phoneticPr fontId="4" type="noConversion"/>
  </si>
  <si>
    <t>○ 대회준비비용(인쇄물 등)</t>
    <phoneticPr fontId="4" type="noConversion"/>
  </si>
  <si>
    <t>○ 접수 홈페이지 제작 및 운영</t>
    <phoneticPr fontId="4" type="noConversion"/>
  </si>
  <si>
    <t>2,000,000원*1회</t>
    <phoneticPr fontId="4" type="noConversion"/>
  </si>
  <si>
    <t>1,000,000원*3팀*1회</t>
    <phoneticPr fontId="4" type="noConversion"/>
  </si>
  <si>
    <t>2,000,000원*1팀*1회</t>
    <phoneticPr fontId="4" type="noConversion"/>
  </si>
  <si>
    <t>400,000원*1팀*1회</t>
    <phoneticPr fontId="4" type="noConversion"/>
  </si>
  <si>
    <t>320,000원*1회</t>
    <phoneticPr fontId="4" type="noConversion"/>
  </si>
  <si>
    <t>○ 체험부스운영</t>
    <phoneticPr fontId="4" type="noConversion"/>
  </si>
  <si>
    <t>400,000원*4개 부스*1회</t>
    <phoneticPr fontId="4" type="noConversion"/>
  </si>
  <si>
    <t>○ 각종 임차료</t>
    <phoneticPr fontId="4" type="noConversion"/>
  </si>
  <si>
    <t>○ 행사운영(세탁비 등)</t>
    <phoneticPr fontId="4" type="noConversion"/>
  </si>
  <si>
    <t>○ 와부읍 외 10개 읍면동</t>
    <phoneticPr fontId="4" type="noConversion"/>
  </si>
  <si>
    <t xml:space="preserve">    · 유소년 탁구 아카데미(주2회)</t>
    <phoneticPr fontId="4" type="noConversion"/>
  </si>
  <si>
    <t>50,000원*2시간*10회*1개소*2명</t>
    <phoneticPr fontId="4" type="noConversion"/>
  </si>
  <si>
    <t>50,000원*2시간*36회*1명</t>
    <phoneticPr fontId="4" type="noConversion"/>
  </si>
  <si>
    <t xml:space="preserve">    · 궁도아카데미(주3회)</t>
    <phoneticPr fontId="4" type="noConversion"/>
  </si>
  <si>
    <t>4,800,000원*2회</t>
    <phoneticPr fontId="4" type="noConversion"/>
  </si>
  <si>
    <t>1,381,250원*8개 교실</t>
    <phoneticPr fontId="4" type="noConversion"/>
  </si>
  <si>
    <t>2,335,000원*6명*12월</t>
    <phoneticPr fontId="4" type="noConversion"/>
  </si>
  <si>
    <t>2,335,000원*6명</t>
    <phoneticPr fontId="4" type="noConversion"/>
  </si>
  <si>
    <t>168,120,000원*4.75%</t>
    <phoneticPr fontId="4" type="noConversion"/>
  </si>
  <si>
    <t>168,120,000원*3.565%</t>
    <phoneticPr fontId="4" type="noConversion"/>
  </si>
  <si>
    <t>168,120,000원*0.4724%</t>
    <phoneticPr fontId="4" type="noConversion"/>
  </si>
  <si>
    <t>168,120,000원*1.15%</t>
    <phoneticPr fontId="4" type="noConversion"/>
  </si>
  <si>
    <t>168,120,000원*0.787%</t>
    <phoneticPr fontId="4" type="noConversion"/>
  </si>
  <si>
    <t>진행요원 9,000원*230명*2식
사전답사 9,000원*30명*2식</t>
    <phoneticPr fontId="4" type="noConversion"/>
  </si>
  <si>
    <t>○ 운영요원 급식비</t>
    <phoneticPr fontId="4" type="noConversion"/>
  </si>
  <si>
    <t>○ 사회자 및 공연수당</t>
    <phoneticPr fontId="4" type="noConversion"/>
  </si>
  <si>
    <t>○ 체험부스(사진 등)</t>
    <phoneticPr fontId="4" type="noConversion"/>
  </si>
  <si>
    <t>8,000원*200명</t>
    <phoneticPr fontId="4" type="noConversion"/>
  </si>
  <si>
    <t>800,000원*1회</t>
    <phoneticPr fontId="4" type="noConversion"/>
  </si>
  <si>
    <t>1,000,000원*1회</t>
    <phoneticPr fontId="20" type="noConversion"/>
  </si>
  <si>
    <t>240,000원*1회</t>
    <phoneticPr fontId="4" type="noConversion"/>
  </si>
  <si>
    <t>750,000원*4회</t>
    <phoneticPr fontId="4" type="noConversion"/>
  </si>
  <si>
    <t xml:space="preserve">    · 국궁장</t>
    <phoneticPr fontId="4" type="noConversion"/>
  </si>
  <si>
    <t xml:space="preserve">    · 테니스장</t>
    <phoneticPr fontId="4" type="noConversion"/>
  </si>
  <si>
    <t>25,000원*5명*12회</t>
    <phoneticPr fontId="4" type="noConversion"/>
  </si>
  <si>
    <t>8,000,000원*2회</t>
    <phoneticPr fontId="4" type="noConversion"/>
  </si>
  <si>
    <t>5,000,000원*1회</t>
    <phoneticPr fontId="4" type="noConversion"/>
  </si>
  <si>
    <t>500,000원*2회</t>
    <phoneticPr fontId="4" type="noConversion"/>
  </si>
  <si>
    <t>1,000,000원*1명</t>
    <phoneticPr fontId="4" type="noConversion"/>
  </si>
  <si>
    <t>4,000,000원*1회
7,100,000원*1회</t>
    <phoneticPr fontId="4" type="noConversion"/>
  </si>
  <si>
    <t xml:space="preserve">   · 회계사 및 세무사 수수료</t>
    <phoneticPr fontId="4" type="noConversion"/>
  </si>
  <si>
    <t>70,000원*4일*17명</t>
    <phoneticPr fontId="4" type="noConversion"/>
  </si>
  <si>
    <t>25,000원*5일*17명</t>
    <phoneticPr fontId="4" type="noConversion"/>
  </si>
  <si>
    <t>150,000원*270명</t>
    <phoneticPr fontId="4" type="noConversion"/>
  </si>
  <si>
    <t>100,000원*324명</t>
    <phoneticPr fontId="4" type="noConversion"/>
  </si>
  <si>
    <t>100,000원*5명*10회</t>
    <phoneticPr fontId="4" type="noConversion"/>
  </si>
  <si>
    <t>5,000원*60통*2회</t>
    <phoneticPr fontId="4" type="noConversion"/>
  </si>
  <si>
    <t>2,200,000원*5회</t>
    <phoneticPr fontId="4" type="noConversion"/>
  </si>
  <si>
    <t>250,000원*2회</t>
    <phoneticPr fontId="4" type="noConversion"/>
  </si>
  <si>
    <t>450,000원*60명</t>
    <phoneticPr fontId="4" type="noConversion"/>
  </si>
  <si>
    <t>201,000원*1회</t>
    <phoneticPr fontId="4" type="noConversion"/>
  </si>
  <si>
    <t>1,000,000원*3명</t>
    <phoneticPr fontId="4" type="noConversion"/>
  </si>
  <si>
    <t>20,000원*10명*20회</t>
    <phoneticPr fontId="4" type="noConversion"/>
  </si>
  <si>
    <t>200,000원*15회</t>
    <phoneticPr fontId="4" type="noConversion"/>
  </si>
  <si>
    <t>350,000원*3대*2회</t>
    <phoneticPr fontId="4" type="noConversion"/>
  </si>
  <si>
    <t>1,800원*3대*71.91리터*12월</t>
    <phoneticPr fontId="4" type="noConversion"/>
  </si>
  <si>
    <t>체육시설 운영관리</t>
    <phoneticPr fontId="4" type="noConversion"/>
  </si>
  <si>
    <t xml:space="preserve">○ 체육시설 사용료 </t>
    <phoneticPr fontId="4" type="noConversion"/>
  </si>
  <si>
    <t>500,000*4회</t>
    <phoneticPr fontId="4" type="noConversion"/>
  </si>
  <si>
    <t>1,210,000원*12개월</t>
    <phoneticPr fontId="4" type="noConversion"/>
  </si>
  <si>
    <t>4,274,000원*12개월</t>
    <phoneticPr fontId="4" type="noConversion"/>
  </si>
  <si>
    <t>3,447,500원*12개월</t>
    <phoneticPr fontId="4" type="noConversion"/>
  </si>
  <si>
    <t>205,000원*12개월</t>
    <phoneticPr fontId="4" type="noConversion"/>
  </si>
  <si>
    <t>○ 유도전지훈련</t>
    <phoneticPr fontId="4" type="noConversion"/>
  </si>
  <si>
    <t>264,000원*82명</t>
    <phoneticPr fontId="4" type="noConversion"/>
  </si>
  <si>
    <t>○ 남양주시장기 먹골배 테니스대회 개최 지원</t>
    <phoneticPr fontId="4" type="noConversion"/>
  </si>
  <si>
    <t xml:space="preserve">  · 급식비</t>
    <phoneticPr fontId="4" type="noConversion"/>
  </si>
  <si>
    <r>
      <rPr>
        <sz val="11"/>
        <color rgb="FF000000"/>
        <rFont val="MS Gothic"/>
        <family val="3"/>
        <charset val="128"/>
      </rPr>
      <t>〇</t>
    </r>
    <r>
      <rPr>
        <sz val="11"/>
        <color rgb="FF000000"/>
        <rFont val="새굴림"/>
        <family val="1"/>
        <charset val="129"/>
      </rPr>
      <t xml:space="preserve"> 관리용역비</t>
    </r>
    <r>
      <rPr>
        <sz val="10"/>
        <color rgb="FF000000"/>
        <rFont val="새굴림"/>
        <family val="1"/>
        <charset val="129"/>
      </rPr>
      <t>(무인경비, 청소비 등)</t>
    </r>
    <phoneticPr fontId="4" type="noConversion"/>
  </si>
  <si>
    <r>
      <rPr>
        <sz val="10"/>
        <color rgb="FF000000"/>
        <rFont val="MS Gothic"/>
        <family val="3"/>
        <charset val="128"/>
      </rPr>
      <t>〇</t>
    </r>
    <r>
      <rPr>
        <sz val="10"/>
        <color rgb="FF000000"/>
        <rFont val="새굴림"/>
        <family val="1"/>
        <charset val="129"/>
      </rPr>
      <t xml:space="preserve"> 일반수용비(홍보물, 소모품 등)</t>
    </r>
    <phoneticPr fontId="4" type="noConversion"/>
  </si>
  <si>
    <r>
      <rPr>
        <sz val="11"/>
        <color rgb="FF000000"/>
        <rFont val="MS Gothic"/>
        <family val="3"/>
        <charset val="128"/>
      </rPr>
      <t>〇</t>
    </r>
    <r>
      <rPr>
        <sz val="11"/>
        <color rgb="FF000000"/>
        <rFont val="새굴림"/>
        <family val="1"/>
        <charset val="129"/>
      </rPr>
      <t xml:space="preserve"> 수선 유지보수</t>
    </r>
    <r>
      <rPr>
        <sz val="10"/>
        <color rgb="FF000000"/>
        <rFont val="새굴림"/>
        <family val="1"/>
        <charset val="129"/>
      </rPr>
      <t xml:space="preserve">(전기, 기계, 조경 등) </t>
    </r>
    <phoneticPr fontId="4" type="noConversion"/>
  </si>
  <si>
    <r>
      <t>○ 사무용가구구입</t>
    </r>
    <r>
      <rPr>
        <sz val="10"/>
        <color rgb="FF000000"/>
        <rFont val="새굴림"/>
        <family val="1"/>
        <charset val="129"/>
      </rPr>
      <t xml:space="preserve">(책상, 의자 등) </t>
    </r>
    <phoneticPr fontId="4" type="noConversion"/>
  </si>
  <si>
    <t>남양주시장기 먹골배 테니스 대회 개최지원</t>
    <phoneticPr fontId="4" type="noConversion"/>
  </si>
  <si>
    <t>○ 남양주시장기 먹골배 테니스 대회 개최지원</t>
    <phoneticPr fontId="4" type="noConversion"/>
  </si>
  <si>
    <t>25,000원*4명*2일*4회</t>
    <phoneticPr fontId="4" type="noConversion"/>
  </si>
  <si>
    <t>70,000원*4명*4회</t>
    <phoneticPr fontId="4" type="noConversion"/>
  </si>
  <si>
    <t>30,000원*48개 종목</t>
    <phoneticPr fontId="4" type="noConversion"/>
  </si>
  <si>
    <t>도교육청비보조금</t>
    <phoneticPr fontId="4" type="noConversion"/>
  </si>
  <si>
    <t>○ 초등스포츠클럽 육성지원</t>
    <phoneticPr fontId="4" type="noConversion"/>
  </si>
  <si>
    <t>도교육청비 보조금 사업</t>
    <phoneticPr fontId="4" type="noConversion"/>
  </si>
  <si>
    <t>40,000원*30시간*42개 클럽</t>
    <phoneticPr fontId="4" type="noConversion"/>
  </si>
  <si>
    <t>300,000원*42개 클럽</t>
    <phoneticPr fontId="4" type="noConversion"/>
  </si>
  <si>
    <t xml:space="preserve"> 도교육청비 100%(64,000천원)</t>
    <phoneticPr fontId="4" type="noConversion"/>
  </si>
  <si>
    <t>25,000원*19명*2.5일*12월</t>
    <phoneticPr fontId="4" type="noConversion"/>
  </si>
  <si>
    <t xml:space="preserve">    · 정수기 사용료</t>
    <phoneticPr fontId="4" type="noConversion"/>
  </si>
  <si>
    <t>125,000원*12월</t>
    <phoneticPr fontId="4" type="noConversion"/>
  </si>
  <si>
    <t>208,330원*12회</t>
    <phoneticPr fontId="4" type="noConversion"/>
  </si>
  <si>
    <t>26,109원*19명*12월</t>
    <phoneticPr fontId="4" type="noConversion"/>
  </si>
  <si>
    <t xml:space="preserve">    · 공기청정기 사용료</t>
    <phoneticPr fontId="4" type="noConversion"/>
  </si>
  <si>
    <t>36,950원*2대*12월</t>
    <phoneticPr fontId="4" type="noConversion"/>
  </si>
  <si>
    <t xml:space="preserve">    · 8급(운전)</t>
    <phoneticPr fontId="4" type="noConversion"/>
  </si>
  <si>
    <t>○ 9급(운전)</t>
    <phoneticPr fontId="4" type="noConversion"/>
  </si>
  <si>
    <t>826,000원*1식</t>
    <phoneticPr fontId="4" type="noConversion"/>
  </si>
  <si>
    <t>450,000원*4회</t>
    <phoneticPr fontId="4" type="noConversion"/>
  </si>
  <si>
    <t>100,000원*8회</t>
    <phoneticPr fontId="4" type="noConversion"/>
  </si>
  <si>
    <t>1,500,000원*2개클럽</t>
    <phoneticPr fontId="4" type="noConversion"/>
  </si>
  <si>
    <t>800,000원*2개클럽</t>
    <phoneticPr fontId="4" type="noConversion"/>
  </si>
  <si>
    <t>800,000원*1개클럽</t>
    <phoneticPr fontId="4" type="noConversion"/>
  </si>
  <si>
    <t>1,000,000원*1개클럽</t>
    <phoneticPr fontId="4" type="noConversion"/>
  </si>
  <si>
    <t xml:space="preserve">   · 볼링(유니폼, 보호대 등)</t>
    <phoneticPr fontId="4" type="noConversion"/>
  </si>
  <si>
    <t xml:space="preserve">   · 배드민턴 3(셔틀콕 등)</t>
    <phoneticPr fontId="4" type="noConversion"/>
  </si>
  <si>
    <t xml:space="preserve">   · 배드민턴 2(셔틀콕 등)</t>
    <phoneticPr fontId="4" type="noConversion"/>
  </si>
  <si>
    <t xml:space="preserve">   · 배드민턴 1(셔틀콕 등)</t>
    <phoneticPr fontId="4" type="noConversion"/>
  </si>
  <si>
    <t>1,2200,000원*3회</t>
    <phoneticPr fontId="4" type="noConversion"/>
  </si>
  <si>
    <t xml:space="preserve">40,000원*114타 </t>
    <phoneticPr fontId="4" type="noConversion"/>
  </si>
  <si>
    <t xml:space="preserve"> 50,000원*80타</t>
    <phoneticPr fontId="4" type="noConversion"/>
  </si>
  <si>
    <t>60,000원*40타
65,000원*4개</t>
    <phoneticPr fontId="4" type="noConversion"/>
  </si>
  <si>
    <t>○각종위원회 수당(스포츠공정위원회 등)</t>
    <phoneticPr fontId="4" type="noConversion"/>
  </si>
  <si>
    <t>0</t>
    <phoneticPr fontId="4" type="noConversion"/>
  </si>
  <si>
    <t xml:space="preserve">    -  회계재정보험</t>
    <phoneticPr fontId="4" type="noConversion"/>
  </si>
  <si>
    <t>50,000원*5명*12월
80,000원*1명*12월</t>
    <phoneticPr fontId="4" type="noConversion"/>
  </si>
  <si>
    <t>1,210,000원*1회
 396,000원*1회
1,000,000원*1회</t>
    <phoneticPr fontId="4" type="noConversion"/>
  </si>
  <si>
    <t>1,800,000원*1회</t>
    <phoneticPr fontId="4" type="noConversion"/>
  </si>
  <si>
    <t>150,000원*12월</t>
    <phoneticPr fontId="4" type="noConversion"/>
  </si>
  <si>
    <t>50,000원*4명*12월
80,000원*1명*12월</t>
    <phoneticPr fontId="4" type="noConversion"/>
  </si>
  <si>
    <r>
      <t xml:space="preserve">○ 전문체육대회 입상 지원
</t>
    </r>
    <r>
      <rPr>
        <sz val="10"/>
        <rFont val="새굴림"/>
        <family val="1"/>
        <charset val="129"/>
      </rPr>
      <t xml:space="preserve">    (경기도, 전국, 소년 체육대회)</t>
    </r>
    <phoneticPr fontId="4" type="noConversion"/>
  </si>
  <si>
    <t>2,335,000원*6명*12명</t>
    <phoneticPr fontId="4" type="noConversion"/>
  </si>
  <si>
    <t>20,000원*16회</t>
    <phoneticPr fontId="4" type="noConversion"/>
  </si>
  <si>
    <t>145,000원*6회</t>
    <phoneticPr fontId="4" type="noConversion"/>
  </si>
  <si>
    <t>120,000원*5회</t>
    <phoneticPr fontId="4" type="noConversion"/>
  </si>
  <si>
    <t>637,000원*2회</t>
    <phoneticPr fontId="4" type="noConversion"/>
  </si>
  <si>
    <t>○  퇴직적립금(전문체육 역량강화 지원 )</t>
    <phoneticPr fontId="4" type="noConversion"/>
  </si>
  <si>
    <t>○  4대보험 부담금(전문체육 역량강화 지원 )</t>
    <phoneticPr fontId="4" type="noConversion"/>
  </si>
  <si>
    <t>○ 차량선박비(유류비)</t>
    <phoneticPr fontId="4" type="noConversion"/>
  </si>
  <si>
    <t>`</t>
    <phoneticPr fontId="4" type="noConversion"/>
  </si>
  <si>
    <t>1,000,000원*12월</t>
    <phoneticPr fontId="4" type="noConversion"/>
  </si>
  <si>
    <t>20,000,000원*1회</t>
    <phoneticPr fontId="4" type="noConversion"/>
  </si>
  <si>
    <t>7,000,000원*1회</t>
    <phoneticPr fontId="4" type="noConversion"/>
  </si>
  <si>
    <t>5,000,000원*1회
2,000,000원*1회</t>
    <phoneticPr fontId="4" type="noConversion"/>
  </si>
  <si>
    <t xml:space="preserve">5,000,000원*1회 </t>
    <phoneticPr fontId="4" type="noConversion"/>
  </si>
  <si>
    <t>278,000원*1회</t>
    <phoneticPr fontId="4" type="noConversion"/>
  </si>
  <si>
    <t>13,017,000원*1회</t>
    <phoneticPr fontId="4" type="noConversion"/>
  </si>
  <si>
    <t>경기도 체육대회 참가 지원</t>
    <phoneticPr fontId="4" type="noConversion"/>
  </si>
  <si>
    <t>100,000원*359벌</t>
    <phoneticPr fontId="4" type="noConversion"/>
  </si>
  <si>
    <t>3,700,000원*1회</t>
  </si>
  <si>
    <t>2,480,000원*1회</t>
    <phoneticPr fontId="4" type="noConversion"/>
  </si>
  <si>
    <t>35,000원*180명</t>
    <phoneticPr fontId="4" type="noConversion"/>
  </si>
  <si>
    <t>300,000원*1개 종목</t>
  </si>
  <si>
    <t>3,360,000원*3개 종목
3,000,000원*4개 종목</t>
    <phoneticPr fontId="4" type="noConversion"/>
  </si>
  <si>
    <t>300,000원*295명</t>
    <phoneticPr fontId="4" type="noConversion"/>
  </si>
  <si>
    <t>3,000원*372명*12일</t>
    <phoneticPr fontId="4" type="noConversion"/>
  </si>
  <si>
    <t>3,242,880원*25개 종목</t>
    <phoneticPr fontId="4" type="noConversion"/>
  </si>
  <si>
    <t>40,000원*25개 종목</t>
    <phoneticPr fontId="4" type="noConversion"/>
  </si>
  <si>
    <t>1,000,000원*12명*4개월</t>
    <phoneticPr fontId="4" type="noConversion"/>
  </si>
  <si>
    <t>800,000원*29명*4개월</t>
    <phoneticPr fontId="4" type="noConversion"/>
  </si>
  <si>
    <t>600,000원*5명*3개월</t>
    <phoneticPr fontId="4" type="noConversion"/>
  </si>
  <si>
    <t>500,000원*11명*3개월</t>
    <phoneticPr fontId="4" type="noConversion"/>
  </si>
  <si>
    <t>400,000원*60명*3개월</t>
    <phoneticPr fontId="4" type="noConversion"/>
  </si>
  <si>
    <t>300,000원*25명*3개월</t>
    <phoneticPr fontId="4" type="noConversion"/>
  </si>
  <si>
    <t>200,000원*23명*3개월</t>
    <phoneticPr fontId="4" type="noConversion"/>
  </si>
  <si>
    <t>200,000원*20명*10개월</t>
    <phoneticPr fontId="4" type="noConversion"/>
  </si>
  <si>
    <t>12 예술단원·운동부등보상금</t>
    <phoneticPr fontId="4" type="noConversion"/>
  </si>
  <si>
    <t>○ 훈련비</t>
    <phoneticPr fontId="4" type="noConversion"/>
  </si>
  <si>
    <t>24,000원*90일*5명</t>
    <phoneticPr fontId="4" type="noConversion"/>
  </si>
  <si>
    <t>○ 대회출전비</t>
    <phoneticPr fontId="4" type="noConversion"/>
  </si>
  <si>
    <t>2,700,000원*8개 대회</t>
    <phoneticPr fontId="4" type="noConversion"/>
  </si>
  <si>
    <t>○ 대회참가비</t>
    <phoneticPr fontId="4" type="noConversion"/>
  </si>
  <si>
    <t>60,000원*5명*8개 대회</t>
    <phoneticPr fontId="4" type="noConversion"/>
  </si>
  <si>
    <t>2,603,875원*80개대회</t>
    <phoneticPr fontId="4" type="noConversion"/>
  </si>
  <si>
    <t>3,000,000원*7종목</t>
    <phoneticPr fontId="4" type="noConversion"/>
  </si>
  <si>
    <t xml:space="preserve">  제1조  2026년도 수입지출 예산총액은 5,614,018천원이다. (2026.02.06. 기준)</t>
    <phoneticPr fontId="4" type="noConversion"/>
  </si>
  <si>
    <t>○ G-스포츠클럽 운영지원</t>
    <phoneticPr fontId="4" type="noConversion"/>
  </si>
  <si>
    <t>경기스포츠클럽 육성지원</t>
    <phoneticPr fontId="4" type="noConversion"/>
  </si>
  <si>
    <t>남양주 한강 걷기대회 개최 지원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</si>
</sst>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#,##0\ ;\△#,###,##0\ ;0\ "/>
    <numFmt numFmtId="177" formatCode="#,##0_);[Red]\(#,##0\)"/>
    <numFmt numFmtId="178" formatCode="#,##0_ "/>
    <numFmt numFmtId="179" formatCode="#,##0\ ;\ \△#,##0\ ;\ 0\ "/>
    <numFmt numFmtId="180" formatCode="_-* #,##0.000_-;\-* #,##0.000_-;_-* &quot;-&quot;???_-;_-@_-"/>
    <numFmt numFmtId="181" formatCode="0_);[Red]\(0\)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HY견명조"/>
      <family val="1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1"/>
      <name val="새굴림"/>
      <family val="1"/>
      <charset val="129"/>
    </font>
    <font>
      <sz val="11"/>
      <color theme="1"/>
      <name val="새굴림"/>
      <family val="1"/>
      <charset val="129"/>
    </font>
    <font>
      <b/>
      <sz val="11"/>
      <name val="새굴림"/>
      <family val="1"/>
      <charset val="129"/>
    </font>
    <font>
      <b/>
      <sz val="10"/>
      <name val="새굴림"/>
      <family val="1"/>
      <charset val="129"/>
    </font>
    <font>
      <sz val="10"/>
      <name val="새굴림"/>
      <family val="1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FF0000"/>
      <name val="새굴림"/>
      <family val="1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새굴림"/>
      <family val="1"/>
      <charset val="129"/>
    </font>
    <font>
      <sz val="11"/>
      <color rgb="FFFF0000"/>
      <name val="돋움"/>
      <family val="3"/>
      <charset val="129"/>
    </font>
    <font>
      <sz val="10"/>
      <color rgb="FFFF0000"/>
      <name val="굴림체"/>
      <family val="3"/>
      <charset val="129"/>
    </font>
    <font>
      <sz val="11"/>
      <color indexed="17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rgb="FF0000FF"/>
      <name val="돋움"/>
      <family val="3"/>
      <charset val="129"/>
    </font>
    <font>
      <sz val="10"/>
      <color rgb="FF0000FF"/>
      <name val="굴림체"/>
      <family val="3"/>
      <charset val="129"/>
    </font>
    <font>
      <sz val="16"/>
      <color rgb="FF1B1760"/>
      <name val="HY헤드라인M"/>
      <family val="1"/>
      <charset val="129"/>
    </font>
    <font>
      <b/>
      <sz val="28"/>
      <name val="HY견명조"/>
      <family val="1"/>
      <charset val="129"/>
    </font>
    <font>
      <b/>
      <sz val="13"/>
      <name val="새굴림"/>
      <family val="1"/>
      <charset val="129"/>
    </font>
    <font>
      <b/>
      <sz val="12"/>
      <name val="굴림체"/>
      <family val="3"/>
      <charset val="129"/>
    </font>
    <font>
      <b/>
      <sz val="22"/>
      <color theme="1"/>
      <name val="HY견명조"/>
      <family val="1"/>
      <charset val="129"/>
    </font>
    <font>
      <sz val="12"/>
      <name val="굴림체"/>
      <family val="3"/>
      <charset val="129"/>
    </font>
    <font>
      <sz val="11"/>
      <color rgb="FF000000"/>
      <name val="휴먼명조"/>
      <family val="3"/>
      <charset val="129"/>
    </font>
    <font>
      <sz val="12"/>
      <color theme="1"/>
      <name val="굴림체"/>
      <family val="3"/>
      <charset val="129"/>
    </font>
    <font>
      <b/>
      <sz val="12"/>
      <color theme="1"/>
      <name val="새굴림"/>
      <family val="1"/>
      <charset val="129"/>
    </font>
    <font>
      <sz val="12"/>
      <color rgb="FFFF0000"/>
      <name val="새굴림"/>
      <family val="1"/>
      <charset val="129"/>
    </font>
    <font>
      <sz val="12"/>
      <color theme="1"/>
      <name val="새굴림"/>
      <family val="1"/>
      <charset val="129"/>
    </font>
    <font>
      <sz val="12"/>
      <color rgb="FFFF0000"/>
      <name val="굴림체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굴림체"/>
      <family val="3"/>
      <charset val="129"/>
    </font>
    <font>
      <sz val="11"/>
      <color rgb="FF000000"/>
      <name val="새굴림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MS Gothic"/>
      <family val="3"/>
      <charset val="128"/>
    </font>
    <font>
      <sz val="11"/>
      <color rgb="FF000000"/>
      <name val="새굴림"/>
      <family val="3"/>
      <charset val="128"/>
    </font>
    <font>
      <sz val="10"/>
      <color rgb="FF000000"/>
      <name val="새굴림"/>
      <family val="1"/>
      <charset val="129"/>
    </font>
    <font>
      <sz val="10"/>
      <color rgb="FF000000"/>
      <name val="새굴림"/>
      <family val="3"/>
      <charset val="128"/>
    </font>
    <font>
      <sz val="10"/>
      <color rgb="FF000000"/>
      <name val="MS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0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</cellStyleXfs>
  <cellXfs count="10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 applyBorder="1" applyAlignment="1">
      <alignment horizontal="right" vertical="center"/>
    </xf>
    <xf numFmtId="41" fontId="6" fillId="4" borderId="5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0" xfId="0" applyFont="1" applyFill="1">
      <alignment vertical="center"/>
    </xf>
    <xf numFmtId="177" fontId="8" fillId="7" borderId="5" xfId="1" applyNumberFormat="1" applyFont="1" applyFill="1" applyBorder="1">
      <alignment vertical="center"/>
    </xf>
    <xf numFmtId="176" fontId="8" fillId="7" borderId="5" xfId="1" applyNumberFormat="1" applyFont="1" applyFill="1" applyBorder="1">
      <alignment vertical="center"/>
    </xf>
    <xf numFmtId="177" fontId="6" fillId="8" borderId="5" xfId="1" applyNumberFormat="1" applyFont="1" applyFill="1" applyBorder="1">
      <alignment vertical="center"/>
    </xf>
    <xf numFmtId="176" fontId="6" fillId="8" borderId="5" xfId="1" applyNumberFormat="1" applyFont="1" applyFill="1" applyBorder="1">
      <alignment vertical="center"/>
    </xf>
    <xf numFmtId="177" fontId="6" fillId="4" borderId="6" xfId="1" applyNumberFormat="1" applyFont="1" applyFill="1" applyBorder="1">
      <alignment vertical="center"/>
    </xf>
    <xf numFmtId="0" fontId="0" fillId="8" borderId="0" xfId="0" applyFill="1">
      <alignment vertical="center"/>
    </xf>
    <xf numFmtId="0" fontId="7" fillId="8" borderId="0" xfId="0" applyFont="1" applyFill="1">
      <alignment vertical="center"/>
    </xf>
    <xf numFmtId="0" fontId="6" fillId="4" borderId="7" xfId="0" applyFont="1" applyFill="1" applyBorder="1" applyAlignment="1">
      <alignment vertical="center" shrinkToFit="1"/>
    </xf>
    <xf numFmtId="0" fontId="6" fillId="4" borderId="0" xfId="2" applyFont="1" applyFill="1" applyBorder="1" applyAlignment="1">
      <alignment horizontal="left" vertical="center" shrinkToFit="1"/>
    </xf>
    <xf numFmtId="177" fontId="6" fillId="4" borderId="7" xfId="1" applyNumberFormat="1" applyFont="1" applyFill="1" applyBorder="1">
      <alignment vertical="center"/>
    </xf>
    <xf numFmtId="0" fontId="7" fillId="9" borderId="0" xfId="0" applyFont="1" applyFill="1">
      <alignment vertical="center"/>
    </xf>
    <xf numFmtId="41" fontId="6" fillId="4" borderId="7" xfId="1" applyFont="1" applyFill="1" applyBorder="1" applyAlignment="1">
      <alignment horizontal="right" vertical="center" shrinkToFit="1"/>
    </xf>
    <xf numFmtId="176" fontId="6" fillId="0" borderId="6" xfId="1" applyNumberFormat="1" applyFont="1" applyFill="1" applyBorder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176" fontId="6" fillId="0" borderId="7" xfId="1" applyNumberFormat="1" applyFont="1" applyFill="1" applyBorder="1">
      <alignment vertical="center"/>
    </xf>
    <xf numFmtId="0" fontId="5" fillId="4" borderId="8" xfId="0" applyFont="1" applyFill="1" applyBorder="1">
      <alignment vertical="center"/>
    </xf>
    <xf numFmtId="176" fontId="5" fillId="4" borderId="9" xfId="0" applyNumberFormat="1" applyFont="1" applyFill="1" applyBorder="1">
      <alignment vertical="center"/>
    </xf>
    <xf numFmtId="41" fontId="5" fillId="4" borderId="0" xfId="1" applyFont="1" applyFill="1" applyBorder="1">
      <alignment vertical="center"/>
    </xf>
    <xf numFmtId="0" fontId="5" fillId="0" borderId="0" xfId="0" applyFont="1" applyBorder="1">
      <alignment vertical="center"/>
    </xf>
    <xf numFmtId="177" fontId="6" fillId="4" borderId="7" xfId="1" applyNumberFormat="1" applyFont="1" applyFill="1" applyBorder="1" applyAlignment="1">
      <alignment horizontal="right" vertical="center"/>
    </xf>
    <xf numFmtId="177" fontId="6" fillId="4" borderId="7" xfId="2" applyNumberFormat="1" applyFont="1" applyFill="1" applyBorder="1">
      <alignment vertical="center"/>
    </xf>
    <xf numFmtId="41" fontId="6" fillId="4" borderId="8" xfId="1" applyFont="1" applyFill="1" applyBorder="1" applyAlignment="1">
      <alignment horizontal="right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176" fontId="6" fillId="0" borderId="23" xfId="1" applyNumberFormat="1" applyFont="1" applyFill="1" applyBorder="1">
      <alignment vertical="center"/>
    </xf>
    <xf numFmtId="0" fontId="6" fillId="9" borderId="0" xfId="0" applyFont="1" applyFill="1">
      <alignment vertical="center"/>
    </xf>
    <xf numFmtId="0" fontId="17" fillId="0" borderId="0" xfId="0" applyFont="1">
      <alignment vertical="center"/>
    </xf>
    <xf numFmtId="0" fontId="13" fillId="9" borderId="0" xfId="0" applyFont="1" applyFill="1">
      <alignment vertical="center"/>
    </xf>
    <xf numFmtId="176" fontId="6" fillId="4" borderId="7" xfId="1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shrinkToFit="1"/>
    </xf>
    <xf numFmtId="176" fontId="6" fillId="0" borderId="9" xfId="1" applyNumberFormat="1" applyFont="1" applyFill="1" applyBorder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6" fillId="0" borderId="21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horizontal="left" vertical="center" shrinkToFit="1"/>
    </xf>
    <xf numFmtId="176" fontId="6" fillId="0" borderId="13" xfId="1" applyNumberFormat="1" applyFont="1" applyFill="1" applyBorder="1">
      <alignment vertical="center"/>
    </xf>
    <xf numFmtId="176" fontId="6" fillId="0" borderId="12" xfId="1" applyNumberFormat="1" applyFont="1" applyFill="1" applyBorder="1">
      <alignment vertical="center"/>
    </xf>
    <xf numFmtId="176" fontId="6" fillId="0" borderId="14" xfId="1" applyNumberFormat="1" applyFont="1" applyFill="1" applyBorder="1">
      <alignment vertical="center"/>
    </xf>
    <xf numFmtId="0" fontId="6" fillId="0" borderId="20" xfId="0" applyFont="1" applyFill="1" applyBorder="1" applyAlignment="1">
      <alignment horizontal="left" vertical="center" shrinkToFit="1"/>
    </xf>
    <xf numFmtId="176" fontId="6" fillId="0" borderId="20" xfId="1" applyNumberFormat="1" applyFont="1" applyFill="1" applyBorder="1">
      <alignment vertical="center"/>
    </xf>
    <xf numFmtId="176" fontId="6" fillId="0" borderId="30" xfId="1" applyNumberFormat="1" applyFont="1" applyFill="1" applyBorder="1">
      <alignment vertical="center"/>
    </xf>
    <xf numFmtId="176" fontId="6" fillId="8" borderId="4" xfId="1" applyNumberFormat="1" applyFont="1" applyFill="1" applyBorder="1">
      <alignment vertical="center"/>
    </xf>
    <xf numFmtId="176" fontId="6" fillId="0" borderId="19" xfId="1" applyNumberFormat="1" applyFont="1" applyFill="1" applyBorder="1">
      <alignment vertical="center"/>
    </xf>
    <xf numFmtId="0" fontId="6" fillId="0" borderId="10" xfId="0" applyFont="1" applyFill="1" applyBorder="1" applyAlignment="1">
      <alignment vertical="center" shrinkToFit="1"/>
    </xf>
    <xf numFmtId="176" fontId="6" fillId="8" borderId="30" xfId="1" applyNumberFormat="1" applyFont="1" applyFill="1" applyBorder="1">
      <alignment vertical="center"/>
    </xf>
    <xf numFmtId="0" fontId="6" fillId="0" borderId="10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176" fontId="8" fillId="5" borderId="5" xfId="1" applyNumberFormat="1" applyFont="1" applyFill="1" applyBorder="1">
      <alignment vertical="center"/>
    </xf>
    <xf numFmtId="176" fontId="6" fillId="4" borderId="7" xfId="1" applyNumberFormat="1" applyFont="1" applyFill="1" applyBorder="1" applyAlignment="1">
      <alignment horizontal="right" vertical="center"/>
    </xf>
    <xf numFmtId="41" fontId="6" fillId="4" borderId="16" xfId="1" applyFont="1" applyFill="1" applyBorder="1" applyAlignment="1">
      <alignment horizontal="right" vertical="center" shrinkToFit="1"/>
    </xf>
    <xf numFmtId="0" fontId="6" fillId="4" borderId="17" xfId="2" applyFont="1" applyFill="1" applyBorder="1" applyAlignment="1">
      <alignment horizontal="left" vertical="center" shrinkToFit="1"/>
    </xf>
    <xf numFmtId="177" fontId="6" fillId="4" borderId="8" xfId="1" applyNumberFormat="1" applyFont="1" applyFill="1" applyBorder="1">
      <alignment vertical="center"/>
    </xf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176" fontId="6" fillId="8" borderId="2" xfId="1" applyNumberFormat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0" borderId="34" xfId="0" applyFont="1" applyFill="1" applyBorder="1" applyAlignment="1">
      <alignment horizontal="left" vertical="center" shrinkToFit="1"/>
    </xf>
    <xf numFmtId="41" fontId="6" fillId="4" borderId="7" xfId="1" applyFont="1" applyFill="1" applyBorder="1" applyAlignment="1">
      <alignment horizontal="center" vertical="center"/>
    </xf>
    <xf numFmtId="177" fontId="6" fillId="4" borderId="7" xfId="2" applyNumberFormat="1" applyFont="1" applyFill="1" applyBorder="1" applyAlignment="1">
      <alignment horizontal="right" vertical="center"/>
    </xf>
    <xf numFmtId="177" fontId="6" fillId="4" borderId="9" xfId="2" applyNumberFormat="1" applyFont="1" applyFill="1" applyBorder="1" applyAlignment="1">
      <alignment horizontal="right" vertical="center"/>
    </xf>
    <xf numFmtId="0" fontId="6" fillId="4" borderId="32" xfId="2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shrinkToFit="1"/>
    </xf>
    <xf numFmtId="0" fontId="18" fillId="0" borderId="0" xfId="0" applyFont="1">
      <alignment vertical="center"/>
    </xf>
    <xf numFmtId="0" fontId="6" fillId="0" borderId="22" xfId="0" applyFont="1" applyBorder="1" applyAlignment="1">
      <alignment horizontal="left" vertical="center"/>
    </xf>
    <xf numFmtId="176" fontId="6" fillId="0" borderId="31" xfId="1" applyNumberFormat="1" applyFont="1" applyFill="1" applyBorder="1">
      <alignment vertical="center"/>
    </xf>
    <xf numFmtId="0" fontId="6" fillId="0" borderId="22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176" fontId="8" fillId="10" borderId="4" xfId="1" applyNumberFormat="1" applyFont="1" applyFill="1" applyBorder="1">
      <alignment vertical="center"/>
    </xf>
    <xf numFmtId="176" fontId="8" fillId="7" borderId="4" xfId="1" applyNumberFormat="1" applyFont="1" applyFill="1" applyBorder="1">
      <alignment vertical="center"/>
    </xf>
    <xf numFmtId="0" fontId="6" fillId="4" borderId="8" xfId="6" applyFont="1" applyFill="1" applyBorder="1" applyAlignment="1">
      <alignment horizontal="left" vertical="center"/>
    </xf>
    <xf numFmtId="0" fontId="6" fillId="4" borderId="7" xfId="6" applyFont="1" applyFill="1" applyBorder="1" applyAlignment="1">
      <alignment horizontal="left" vertical="center" shrinkToFit="1"/>
    </xf>
    <xf numFmtId="0" fontId="6" fillId="4" borderId="9" xfId="6" applyFont="1" applyFill="1" applyBorder="1" applyAlignment="1">
      <alignment horizontal="left" vertical="center" shrinkToFit="1"/>
    </xf>
    <xf numFmtId="177" fontId="8" fillId="7" borderId="4" xfId="5" applyNumberFormat="1" applyFont="1" applyFill="1" applyBorder="1">
      <alignment vertical="center"/>
    </xf>
    <xf numFmtId="0" fontId="2" fillId="0" borderId="0" xfId="6">
      <alignment vertical="center"/>
    </xf>
    <xf numFmtId="0" fontId="7" fillId="0" borderId="0" xfId="6" applyFont="1">
      <alignment vertical="center"/>
    </xf>
    <xf numFmtId="0" fontId="6" fillId="4" borderId="19" xfId="6" applyFont="1" applyFill="1" applyBorder="1" applyAlignment="1">
      <alignment horizontal="left" vertical="center" shrinkToFit="1"/>
    </xf>
    <xf numFmtId="177" fontId="6" fillId="8" borderId="4" xfId="5" applyNumberFormat="1" applyFont="1" applyFill="1" applyBorder="1">
      <alignment vertical="center"/>
    </xf>
    <xf numFmtId="177" fontId="6" fillId="4" borderId="19" xfId="5" applyNumberFormat="1" applyFont="1" applyFill="1" applyBorder="1">
      <alignment vertical="center"/>
    </xf>
    <xf numFmtId="0" fontId="6" fillId="4" borderId="8" xfId="6" applyFont="1" applyFill="1" applyBorder="1">
      <alignment vertical="center"/>
    </xf>
    <xf numFmtId="0" fontId="6" fillId="4" borderId="7" xfId="6" applyFont="1" applyFill="1" applyBorder="1" applyAlignment="1">
      <alignment vertical="center" shrinkToFit="1"/>
    </xf>
    <xf numFmtId="0" fontId="6" fillId="4" borderId="9" xfId="6" applyFont="1" applyFill="1" applyBorder="1" applyAlignment="1">
      <alignment vertical="center" shrinkToFit="1"/>
    </xf>
    <xf numFmtId="0" fontId="6" fillId="4" borderId="8" xfId="7" applyFont="1" applyFill="1" applyBorder="1" applyAlignment="1">
      <alignment vertical="center" shrinkToFit="1"/>
    </xf>
    <xf numFmtId="0" fontId="6" fillId="4" borderId="0" xfId="7" applyFont="1" applyFill="1" applyBorder="1" applyAlignment="1">
      <alignment horizontal="left" vertical="center" shrinkToFit="1"/>
    </xf>
    <xf numFmtId="0" fontId="2" fillId="8" borderId="0" xfId="6" applyFill="1">
      <alignment vertical="center"/>
    </xf>
    <xf numFmtId="0" fontId="7" fillId="8" borderId="0" xfId="6" applyFont="1" applyFill="1">
      <alignment vertical="center"/>
    </xf>
    <xf numFmtId="0" fontId="6" fillId="0" borderId="14" xfId="7" applyFont="1" applyFill="1" applyBorder="1" applyAlignment="1">
      <alignment horizontal="left" vertical="center" shrinkToFit="1"/>
    </xf>
    <xf numFmtId="177" fontId="6" fillId="4" borderId="9" xfId="5" applyNumberFormat="1" applyFont="1" applyFill="1" applyBorder="1">
      <alignment vertical="center"/>
    </xf>
    <xf numFmtId="176" fontId="8" fillId="10" borderId="5" xfId="1" applyNumberFormat="1" applyFont="1" applyFill="1" applyBorder="1">
      <alignment vertical="center"/>
    </xf>
    <xf numFmtId="0" fontId="6" fillId="0" borderId="8" xfId="0" applyFont="1" applyBorder="1">
      <alignment vertical="center"/>
    </xf>
    <xf numFmtId="0" fontId="6" fillId="4" borderId="8" xfId="0" applyFont="1" applyFill="1" applyBorder="1" applyAlignment="1">
      <alignment vertical="center" shrinkToFit="1"/>
    </xf>
    <xf numFmtId="0" fontId="6" fillId="0" borderId="14" xfId="2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 shrinkToFit="1"/>
    </xf>
    <xf numFmtId="3" fontId="10" fillId="0" borderId="21" xfId="0" applyNumberFormat="1" applyFont="1" applyBorder="1" applyAlignment="1">
      <alignment horizontal="right" vertical="center" wrapText="1" shrinkToFit="1"/>
    </xf>
    <xf numFmtId="0" fontId="6" fillId="4" borderId="9" xfId="0" applyFont="1" applyFill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4" borderId="23" xfId="0" applyFont="1" applyFill="1" applyBorder="1" applyAlignment="1">
      <alignment vertical="center" shrinkToFit="1"/>
    </xf>
    <xf numFmtId="0" fontId="6" fillId="4" borderId="30" xfId="0" applyFont="1" applyFill="1" applyBorder="1" applyAlignment="1">
      <alignment vertical="center" shrinkToFit="1"/>
    </xf>
    <xf numFmtId="0" fontId="6" fillId="4" borderId="10" xfId="0" applyFont="1" applyFill="1" applyBorder="1" applyAlignment="1">
      <alignment vertical="center" shrinkToFit="1"/>
    </xf>
    <xf numFmtId="0" fontId="6" fillId="4" borderId="30" xfId="0" applyFont="1" applyFill="1" applyBorder="1" applyAlignment="1">
      <alignment horizontal="left" vertical="center" shrinkToFit="1"/>
    </xf>
    <xf numFmtId="0" fontId="6" fillId="0" borderId="32" xfId="0" applyFont="1" applyBorder="1">
      <alignment vertical="center"/>
    </xf>
    <xf numFmtId="0" fontId="6" fillId="0" borderId="16" xfId="0" applyFont="1" applyBorder="1" applyAlignment="1">
      <alignment horizontal="left" vertical="center" shrinkToFit="1"/>
    </xf>
    <xf numFmtId="176" fontId="6" fillId="4" borderId="19" xfId="1" applyNumberFormat="1" applyFont="1" applyFill="1" applyBorder="1">
      <alignment vertical="center"/>
    </xf>
    <xf numFmtId="176" fontId="6" fillId="4" borderId="6" xfId="1" applyNumberFormat="1" applyFont="1" applyFill="1" applyBorder="1">
      <alignment vertical="center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22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right" vertical="center" wrapText="1" shrinkToFit="1"/>
    </xf>
    <xf numFmtId="0" fontId="6" fillId="0" borderId="10" xfId="0" applyFont="1" applyBorder="1" applyAlignment="1">
      <alignment vertical="center" shrinkToFit="1"/>
    </xf>
    <xf numFmtId="176" fontId="6" fillId="4" borderId="9" xfId="1" applyNumberFormat="1" applyFont="1" applyFill="1" applyBorder="1">
      <alignment vertical="center"/>
    </xf>
    <xf numFmtId="0" fontId="10" fillId="0" borderId="7" xfId="0" applyFont="1" applyBorder="1" applyAlignment="1">
      <alignment horizontal="right" vertical="center" shrinkToFit="1"/>
    </xf>
    <xf numFmtId="0" fontId="6" fillId="0" borderId="30" xfId="0" applyFont="1" applyBorder="1" applyAlignment="1">
      <alignment horizontal="left" vertical="center" shrinkToFit="1"/>
    </xf>
    <xf numFmtId="176" fontId="6" fillId="4" borderId="30" xfId="1" applyNumberFormat="1" applyFont="1" applyFill="1" applyBorder="1">
      <alignment vertical="center"/>
    </xf>
    <xf numFmtId="176" fontId="6" fillId="4" borderId="23" xfId="1" applyNumberFormat="1" applyFont="1" applyFill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26" xfId="0" applyFont="1" applyBorder="1" applyAlignment="1">
      <alignment horizontal="left" vertical="center" shrinkToFit="1"/>
    </xf>
    <xf numFmtId="41" fontId="0" fillId="0" borderId="0" xfId="1" applyFont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176" fontId="8" fillId="7" borderId="30" xfId="1" applyNumberFormat="1" applyFont="1" applyFill="1" applyBorder="1">
      <alignment vertical="center"/>
    </xf>
    <xf numFmtId="0" fontId="5" fillId="0" borderId="8" xfId="0" applyFont="1" applyBorder="1">
      <alignment vertical="center"/>
    </xf>
    <xf numFmtId="179" fontId="6" fillId="4" borderId="9" xfId="1" applyNumberFormat="1" applyFont="1" applyFill="1" applyBorder="1">
      <alignment vertical="center"/>
    </xf>
    <xf numFmtId="179" fontId="6" fillId="4" borderId="7" xfId="1" applyNumberFormat="1" applyFont="1" applyFill="1" applyBorder="1">
      <alignment vertical="center"/>
    </xf>
    <xf numFmtId="0" fontId="6" fillId="0" borderId="10" xfId="0" applyFont="1" applyBorder="1" applyAlignment="1">
      <alignment horizontal="left" vertical="center" shrinkToFit="1"/>
    </xf>
    <xf numFmtId="0" fontId="16" fillId="4" borderId="0" xfId="0" applyFont="1" applyFill="1">
      <alignment vertical="center"/>
    </xf>
    <xf numFmtId="0" fontId="6" fillId="4" borderId="10" xfId="0" applyFont="1" applyFill="1" applyBorder="1" applyAlignment="1">
      <alignment horizontal="left" vertical="center" shrinkToFit="1"/>
    </xf>
    <xf numFmtId="176" fontId="8" fillId="5" borderId="4" xfId="1" applyNumberFormat="1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 shrinkToFit="1"/>
    </xf>
    <xf numFmtId="0" fontId="15" fillId="4" borderId="0" xfId="0" applyFont="1" applyFill="1">
      <alignment vertical="center"/>
    </xf>
    <xf numFmtId="0" fontId="8" fillId="4" borderId="8" xfId="0" applyFont="1" applyFill="1" applyBorder="1">
      <alignment vertical="center"/>
    </xf>
    <xf numFmtId="0" fontId="8" fillId="4" borderId="23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179" fontId="6" fillId="0" borderId="35" xfId="1" applyNumberFormat="1" applyFont="1" applyFill="1" applyBorder="1">
      <alignment vertical="center"/>
    </xf>
    <xf numFmtId="0" fontId="6" fillId="0" borderId="39" xfId="0" applyFont="1" applyBorder="1" applyAlignment="1">
      <alignment horizontal="left" vertical="center" shrinkToFit="1"/>
    </xf>
    <xf numFmtId="176" fontId="6" fillId="4" borderId="8" xfId="1" applyNumberFormat="1" applyFont="1" applyFill="1" applyBorder="1" applyAlignment="1">
      <alignment horizontal="right" vertical="center"/>
    </xf>
    <xf numFmtId="41" fontId="6" fillId="4" borderId="8" xfId="1" applyFont="1" applyFill="1" applyBorder="1" applyAlignment="1">
      <alignment horizontal="center" vertical="center"/>
    </xf>
    <xf numFmtId="177" fontId="6" fillId="4" borderId="8" xfId="1" applyNumberFormat="1" applyFont="1" applyFill="1" applyBorder="1" applyAlignment="1">
      <alignment horizontal="right" vertical="center"/>
    </xf>
    <xf numFmtId="177" fontId="6" fillId="4" borderId="8" xfId="2" applyNumberFormat="1" applyFont="1" applyFill="1" applyBorder="1" applyAlignment="1">
      <alignment horizontal="right" vertical="center"/>
    </xf>
    <xf numFmtId="177" fontId="6" fillId="4" borderId="0" xfId="2" applyNumberFormat="1" applyFont="1" applyFill="1" applyBorder="1" applyAlignment="1">
      <alignment horizontal="right" vertical="center"/>
    </xf>
    <xf numFmtId="177" fontId="6" fillId="4" borderId="32" xfId="2" applyNumberFormat="1" applyFont="1" applyFill="1" applyBorder="1">
      <alignment vertical="center"/>
    </xf>
    <xf numFmtId="177" fontId="6" fillId="4" borderId="8" xfId="2" applyNumberFormat="1" applyFont="1" applyFill="1" applyBorder="1">
      <alignment vertical="center"/>
    </xf>
    <xf numFmtId="177" fontId="6" fillId="8" borderId="2" xfId="1" applyNumberFormat="1" applyFont="1" applyFill="1" applyBorder="1">
      <alignment vertical="center"/>
    </xf>
    <xf numFmtId="177" fontId="6" fillId="4" borderId="11" xfId="2" applyNumberFormat="1" applyFont="1" applyFill="1" applyBorder="1">
      <alignment vertical="center"/>
    </xf>
    <xf numFmtId="176" fontId="8" fillId="10" borderId="3" xfId="1" applyNumberFormat="1" applyFont="1" applyFill="1" applyBorder="1">
      <alignment vertical="center"/>
    </xf>
    <xf numFmtId="176" fontId="8" fillId="7" borderId="3" xfId="1" applyNumberFormat="1" applyFont="1" applyFill="1" applyBorder="1">
      <alignment vertical="center"/>
    </xf>
    <xf numFmtId="176" fontId="6" fillId="8" borderId="3" xfId="1" applyNumberFormat="1" applyFont="1" applyFill="1" applyBorder="1">
      <alignment vertical="center"/>
    </xf>
    <xf numFmtId="176" fontId="6" fillId="4" borderId="0" xfId="1" applyNumberFormat="1" applyFont="1" applyFill="1" applyBorder="1">
      <alignment vertical="center"/>
    </xf>
    <xf numFmtId="176" fontId="6" fillId="4" borderId="1" xfId="1" applyNumberFormat="1" applyFont="1" applyFill="1" applyBorder="1">
      <alignment vertical="center"/>
    </xf>
    <xf numFmtId="176" fontId="8" fillId="10" borderId="2" xfId="1" applyNumberFormat="1" applyFont="1" applyFill="1" applyBorder="1">
      <alignment vertical="center"/>
    </xf>
    <xf numFmtId="176" fontId="8" fillId="7" borderId="2" xfId="1" applyNumberFormat="1" applyFont="1" applyFill="1" applyBorder="1">
      <alignment vertical="center"/>
    </xf>
    <xf numFmtId="179" fontId="6" fillId="0" borderId="47" xfId="1" applyNumberFormat="1" applyFont="1" applyFill="1" applyBorder="1">
      <alignment vertical="center"/>
    </xf>
    <xf numFmtId="176" fontId="6" fillId="0" borderId="38" xfId="1" applyNumberFormat="1" applyFont="1" applyFill="1" applyBorder="1">
      <alignment vertical="center"/>
    </xf>
    <xf numFmtId="176" fontId="6" fillId="4" borderId="40" xfId="1" applyNumberFormat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45" xfId="1" applyNumberFormat="1" applyFont="1" applyFill="1" applyBorder="1">
      <alignment vertical="center"/>
    </xf>
    <xf numFmtId="176" fontId="6" fillId="0" borderId="0" xfId="1" applyNumberFormat="1" applyFont="1" applyFill="1" applyBorder="1">
      <alignment vertical="center"/>
    </xf>
    <xf numFmtId="176" fontId="6" fillId="4" borderId="10" xfId="1" applyNumberFormat="1" applyFont="1" applyFill="1" applyBorder="1">
      <alignment vertical="center"/>
    </xf>
    <xf numFmtId="176" fontId="8" fillId="7" borderId="1" xfId="1" applyNumberFormat="1" applyFont="1" applyFill="1" applyBorder="1">
      <alignment vertical="center"/>
    </xf>
    <xf numFmtId="176" fontId="6" fillId="0" borderId="40" xfId="1" applyNumberFormat="1" applyFont="1" applyFill="1" applyBorder="1">
      <alignment vertical="center"/>
    </xf>
    <xf numFmtId="176" fontId="8" fillId="5" borderId="3" xfId="1" applyNumberFormat="1" applyFont="1" applyFill="1" applyBorder="1">
      <alignment vertical="center"/>
    </xf>
    <xf numFmtId="177" fontId="8" fillId="7" borderId="2" xfId="1" applyNumberFormat="1" applyFont="1" applyFill="1" applyBorder="1">
      <alignment vertical="center"/>
    </xf>
    <xf numFmtId="177" fontId="6" fillId="4" borderId="11" xfId="1" applyNumberFormat="1" applyFont="1" applyFill="1" applyBorder="1">
      <alignment vertical="center"/>
    </xf>
    <xf numFmtId="176" fontId="6" fillId="0" borderId="35" xfId="1" applyNumberFormat="1" applyFont="1" applyFill="1" applyBorder="1">
      <alignment vertical="center"/>
    </xf>
    <xf numFmtId="176" fontId="6" fillId="4" borderId="8" xfId="1" applyNumberFormat="1" applyFont="1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41" fontId="25" fillId="0" borderId="5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0" fontId="30" fillId="4" borderId="1" xfId="0" applyFont="1" applyFill="1" applyBorder="1">
      <alignment vertical="center"/>
    </xf>
    <xf numFmtId="41" fontId="30" fillId="4" borderId="1" xfId="1" applyFont="1" applyFill="1" applyBorder="1">
      <alignment vertical="center"/>
    </xf>
    <xf numFmtId="0" fontId="30" fillId="4" borderId="30" xfId="0" applyFont="1" applyFill="1" applyBorder="1" applyAlignment="1">
      <alignment horizontal="right" vertical="center"/>
    </xf>
    <xf numFmtId="176" fontId="31" fillId="4" borderId="6" xfId="0" applyNumberFormat="1" applyFont="1" applyFill="1" applyBorder="1" applyAlignment="1">
      <alignment horizontal="right" vertical="center"/>
    </xf>
    <xf numFmtId="0" fontId="31" fillId="4" borderId="11" xfId="0" applyFont="1" applyFill="1" applyBorder="1">
      <alignment vertical="center"/>
    </xf>
    <xf numFmtId="176" fontId="31" fillId="12" borderId="51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31" fillId="4" borderId="8" xfId="0" applyFont="1" applyFill="1" applyBorder="1" applyAlignment="1">
      <alignment horizontal="left" vertical="center"/>
    </xf>
    <xf numFmtId="0" fontId="31" fillId="4" borderId="7" xfId="0" applyFont="1" applyFill="1" applyBorder="1" applyAlignment="1">
      <alignment horizontal="left" vertical="center"/>
    </xf>
    <xf numFmtId="176" fontId="31" fillId="5" borderId="23" xfId="0" applyNumberFormat="1" applyFont="1" applyFill="1" applyBorder="1" applyAlignment="1">
      <alignment horizontal="right" vertical="center"/>
    </xf>
    <xf numFmtId="0" fontId="31" fillId="4" borderId="7" xfId="0" applyFont="1" applyFill="1" applyBorder="1">
      <alignment vertical="center"/>
    </xf>
    <xf numFmtId="176" fontId="31" fillId="10" borderId="5" xfId="0" applyNumberFormat="1" applyFont="1" applyFill="1" applyBorder="1" applyAlignment="1">
      <alignment horizontal="right" vertical="center"/>
    </xf>
    <xf numFmtId="0" fontId="32" fillId="4" borderId="8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left" vertical="center"/>
    </xf>
    <xf numFmtId="0" fontId="33" fillId="4" borderId="7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left" vertical="center"/>
    </xf>
    <xf numFmtId="176" fontId="33" fillId="4" borderId="5" xfId="1" applyNumberFormat="1" applyFont="1" applyFill="1" applyBorder="1" applyAlignment="1">
      <alignment horizontal="right" vertical="center"/>
    </xf>
    <xf numFmtId="176" fontId="33" fillId="4" borderId="5" xfId="0" applyNumberFormat="1" applyFont="1" applyFill="1" applyBorder="1">
      <alignment vertical="center"/>
    </xf>
    <xf numFmtId="0" fontId="34" fillId="4" borderId="0" xfId="0" applyFont="1" applyFill="1">
      <alignment vertical="center"/>
    </xf>
    <xf numFmtId="0" fontId="33" fillId="4" borderId="8" xfId="0" applyFont="1" applyFill="1" applyBorder="1" applyAlignment="1">
      <alignment horizontal="left" vertical="center"/>
    </xf>
    <xf numFmtId="0" fontId="28" fillId="4" borderId="0" xfId="0" applyFont="1" applyFill="1">
      <alignment vertical="center"/>
    </xf>
    <xf numFmtId="176" fontId="33" fillId="4" borderId="5" xfId="1" applyNumberFormat="1" applyFont="1" applyFill="1" applyBorder="1">
      <alignment vertical="center"/>
    </xf>
    <xf numFmtId="0" fontId="30" fillId="4" borderId="0" xfId="0" applyFont="1" applyFill="1">
      <alignment vertical="center"/>
    </xf>
    <xf numFmtId="41" fontId="34" fillId="4" borderId="0" xfId="1" applyFont="1" applyFill="1">
      <alignment vertical="center"/>
    </xf>
    <xf numFmtId="0" fontId="33" fillId="4" borderId="2" xfId="0" applyFont="1" applyFill="1" applyBorder="1" applyAlignment="1">
      <alignment horizontal="left" vertical="center" shrinkToFit="1"/>
    </xf>
    <xf numFmtId="41" fontId="28" fillId="4" borderId="0" xfId="1" applyFont="1" applyFill="1">
      <alignment vertical="center"/>
    </xf>
    <xf numFmtId="0" fontId="26" fillId="4" borderId="0" xfId="0" applyFont="1" applyFill="1">
      <alignment vertical="center"/>
    </xf>
    <xf numFmtId="0" fontId="33" fillId="4" borderId="6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 shrinkToFit="1"/>
    </xf>
    <xf numFmtId="176" fontId="31" fillId="5" borderId="5" xfId="1" applyNumberFormat="1" applyFont="1" applyFill="1" applyBorder="1" applyAlignment="1">
      <alignment horizontal="right" vertical="center"/>
    </xf>
    <xf numFmtId="176" fontId="31" fillId="5" borderId="5" xfId="0" applyNumberFormat="1" applyFont="1" applyFill="1" applyBorder="1">
      <alignment vertical="center"/>
    </xf>
    <xf numFmtId="176" fontId="31" fillId="10" borderId="5" xfId="1" applyNumberFormat="1" applyFont="1" applyFill="1" applyBorder="1" applyAlignment="1">
      <alignment horizontal="right" vertical="center"/>
    </xf>
    <xf numFmtId="176" fontId="31" fillId="10" borderId="5" xfId="0" applyNumberFormat="1" applyFont="1" applyFill="1" applyBorder="1">
      <alignment vertical="center"/>
    </xf>
    <xf numFmtId="0" fontId="31" fillId="4" borderId="6" xfId="0" applyFont="1" applyFill="1" applyBorder="1" applyAlignment="1">
      <alignment horizontal="left" vertical="center"/>
    </xf>
    <xf numFmtId="0" fontId="31" fillId="4" borderId="23" xfId="0" applyFont="1" applyFill="1" applyBorder="1" applyAlignment="1">
      <alignment horizontal="left" vertical="center"/>
    </xf>
    <xf numFmtId="0" fontId="35" fillId="4" borderId="11" xfId="0" applyFont="1" applyFill="1" applyBorder="1" applyAlignment="1">
      <alignment horizontal="left" vertical="center"/>
    </xf>
    <xf numFmtId="0" fontId="36" fillId="4" borderId="8" xfId="0" applyFont="1" applyFill="1" applyBorder="1" applyAlignment="1">
      <alignment horizontal="left" vertical="center"/>
    </xf>
    <xf numFmtId="0" fontId="36" fillId="4" borderId="7" xfId="0" applyFont="1" applyFill="1" applyBorder="1" applyAlignment="1">
      <alignment horizontal="left" vertical="center"/>
    </xf>
    <xf numFmtId="176" fontId="36" fillId="5" borderId="5" xfId="0" applyNumberFormat="1" applyFont="1" applyFill="1" applyBorder="1" applyAlignment="1">
      <alignment horizontal="right" vertical="center"/>
    </xf>
    <xf numFmtId="0" fontId="36" fillId="4" borderId="11" xfId="0" applyFont="1" applyFill="1" applyBorder="1">
      <alignment vertical="center"/>
    </xf>
    <xf numFmtId="176" fontId="36" fillId="10" borderId="5" xfId="0" applyNumberFormat="1" applyFont="1" applyFill="1" applyBorder="1" applyAlignment="1">
      <alignment horizontal="right" vertical="center"/>
    </xf>
    <xf numFmtId="176" fontId="36" fillId="10" borderId="5" xfId="1" applyNumberFormat="1" applyFont="1" applyFill="1" applyBorder="1" applyAlignment="1">
      <alignment horizontal="right" vertical="center"/>
    </xf>
    <xf numFmtId="0" fontId="35" fillId="4" borderId="8" xfId="0" applyFont="1" applyFill="1" applyBorder="1" applyAlignment="1">
      <alignment horizontal="left" vertical="center"/>
    </xf>
    <xf numFmtId="0" fontId="35" fillId="4" borderId="7" xfId="0" applyFont="1" applyFill="1" applyBorder="1" applyAlignment="1">
      <alignment horizontal="left" vertical="center"/>
    </xf>
    <xf numFmtId="176" fontId="35" fillId="4" borderId="5" xfId="1" applyNumberFormat="1" applyFont="1" applyFill="1" applyBorder="1" applyAlignment="1">
      <alignment horizontal="right" vertical="center"/>
    </xf>
    <xf numFmtId="176" fontId="35" fillId="4" borderId="5" xfId="0" applyNumberFormat="1" applyFont="1" applyFill="1" applyBorder="1">
      <alignment vertical="center"/>
    </xf>
    <xf numFmtId="176" fontId="35" fillId="4" borderId="5" xfId="1" applyNumberFormat="1" applyFont="1" applyFill="1" applyBorder="1">
      <alignment vertical="center"/>
    </xf>
    <xf numFmtId="176" fontId="31" fillId="5" borderId="5" xfId="0" applyNumberFormat="1" applyFont="1" applyFill="1" applyBorder="1" applyAlignment="1">
      <alignment horizontal="right" vertical="center"/>
    </xf>
    <xf numFmtId="0" fontId="37" fillId="4" borderId="0" xfId="0" applyFont="1" applyFill="1">
      <alignment vertical="center"/>
    </xf>
    <xf numFmtId="0" fontId="31" fillId="4" borderId="8" xfId="0" applyFont="1" applyFill="1" applyBorder="1">
      <alignment vertical="center"/>
    </xf>
    <xf numFmtId="176" fontId="31" fillId="5" borderId="23" xfId="1" applyNumberFormat="1" applyFont="1" applyFill="1" applyBorder="1" applyAlignment="1">
      <alignment horizontal="right" vertical="center"/>
    </xf>
    <xf numFmtId="0" fontId="31" fillId="4" borderId="6" xfId="0" applyFont="1" applyFill="1" applyBorder="1">
      <alignment vertical="center"/>
    </xf>
    <xf numFmtId="176" fontId="31" fillId="10" borderId="23" xfId="0" applyNumberFormat="1" applyFont="1" applyFill="1" applyBorder="1" applyAlignment="1">
      <alignment horizontal="right" vertical="center"/>
    </xf>
    <xf numFmtId="0" fontId="33" fillId="4" borderId="10" xfId="0" applyFont="1" applyFill="1" applyBorder="1" applyAlignment="1">
      <alignment horizontal="left" vertical="center"/>
    </xf>
    <xf numFmtId="176" fontId="35" fillId="4" borderId="6" xfId="1" applyNumberFormat="1" applyFont="1" applyFill="1" applyBorder="1" applyAlignment="1">
      <alignment horizontal="right" vertical="center"/>
    </xf>
    <xf numFmtId="0" fontId="31" fillId="5" borderId="2" xfId="0" applyFont="1" applyFill="1" applyBorder="1">
      <alignment vertical="center"/>
    </xf>
    <xf numFmtId="0" fontId="31" fillId="5" borderId="3" xfId="0" applyFont="1" applyFill="1" applyBorder="1">
      <alignment vertical="center"/>
    </xf>
    <xf numFmtId="0" fontId="31" fillId="5" borderId="4" xfId="0" applyFont="1" applyFill="1" applyBorder="1">
      <alignment vertical="center"/>
    </xf>
    <xf numFmtId="176" fontId="35" fillId="4" borderId="6" xfId="1" applyNumberFormat="1" applyFont="1" applyFill="1" applyBorder="1">
      <alignment vertical="center"/>
    </xf>
    <xf numFmtId="0" fontId="31" fillId="4" borderId="52" xfId="0" applyFont="1" applyFill="1" applyBorder="1">
      <alignment vertical="center"/>
    </xf>
    <xf numFmtId="0" fontId="30" fillId="0" borderId="0" xfId="0" applyFont="1">
      <alignment vertical="center"/>
    </xf>
    <xf numFmtId="176" fontId="31" fillId="10" borderId="23" xfId="1" applyNumberFormat="1" applyFont="1" applyFill="1" applyBorder="1" applyAlignment="1">
      <alignment horizontal="right" vertical="center"/>
    </xf>
    <xf numFmtId="0" fontId="35" fillId="4" borderId="5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 shrinkToFit="1"/>
    </xf>
    <xf numFmtId="0" fontId="31" fillId="4" borderId="10" xfId="0" applyFont="1" applyFill="1" applyBorder="1">
      <alignment vertical="center"/>
    </xf>
    <xf numFmtId="0" fontId="7" fillId="4" borderId="23" xfId="0" applyFont="1" applyFill="1" applyBorder="1" applyAlignment="1">
      <alignment vertical="center" shrinkToFit="1"/>
    </xf>
    <xf numFmtId="0" fontId="31" fillId="4" borderId="10" xfId="0" applyFont="1" applyFill="1" applyBorder="1" applyAlignment="1">
      <alignment horizontal="left" vertical="center"/>
    </xf>
    <xf numFmtId="41" fontId="30" fillId="0" borderId="0" xfId="1" applyFont="1">
      <alignment vertical="center"/>
    </xf>
    <xf numFmtId="41" fontId="6" fillId="4" borderId="4" xfId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179" fontId="6" fillId="0" borderId="23" xfId="1" applyNumberFormat="1" applyFont="1" applyFill="1" applyBorder="1">
      <alignment vertical="center"/>
    </xf>
    <xf numFmtId="176" fontId="6" fillId="4" borderId="12" xfId="1" applyNumberFormat="1" applyFont="1" applyFill="1" applyBorder="1">
      <alignment vertical="center"/>
    </xf>
    <xf numFmtId="0" fontId="6" fillId="4" borderId="0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vertical="center" shrinkToFit="1"/>
    </xf>
    <xf numFmtId="0" fontId="6" fillId="4" borderId="21" xfId="0" applyFont="1" applyFill="1" applyBorder="1" applyAlignment="1">
      <alignment vertical="center" shrinkToFit="1"/>
    </xf>
    <xf numFmtId="0" fontId="6" fillId="4" borderId="35" xfId="0" applyFont="1" applyFill="1" applyBorder="1" applyAlignment="1">
      <alignment horizontal="left" vertical="center" shrinkToFit="1"/>
    </xf>
    <xf numFmtId="0" fontId="6" fillId="4" borderId="35" xfId="0" applyFont="1" applyFill="1" applyBorder="1" applyAlignment="1">
      <alignment vertical="center" shrinkToFit="1"/>
    </xf>
    <xf numFmtId="0" fontId="6" fillId="0" borderId="34" xfId="2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shrinkToFit="1"/>
    </xf>
    <xf numFmtId="0" fontId="6" fillId="0" borderId="27" xfId="0" applyFont="1" applyFill="1" applyBorder="1" applyAlignment="1">
      <alignment horizontal="left" vertical="center" shrinkToFit="1"/>
    </xf>
    <xf numFmtId="176" fontId="6" fillId="0" borderId="10" xfId="1" applyNumberFormat="1" applyFont="1" applyFill="1" applyBorder="1">
      <alignment vertical="center"/>
    </xf>
    <xf numFmtId="177" fontId="6" fillId="4" borderId="10" xfId="1" applyNumberFormat="1" applyFont="1" applyFill="1" applyBorder="1">
      <alignment vertical="center"/>
    </xf>
    <xf numFmtId="177" fontId="6" fillId="4" borderId="23" xfId="1" applyNumberFormat="1" applyFont="1" applyFill="1" applyBorder="1">
      <alignment vertical="center"/>
    </xf>
    <xf numFmtId="177" fontId="8" fillId="7" borderId="3" xfId="5" applyNumberFormat="1" applyFont="1" applyFill="1" applyBorder="1">
      <alignment vertical="center"/>
    </xf>
    <xf numFmtId="177" fontId="6" fillId="8" borderId="3" xfId="5" applyNumberFormat="1" applyFont="1" applyFill="1" applyBorder="1">
      <alignment vertical="center"/>
    </xf>
    <xf numFmtId="177" fontId="6" fillId="4" borderId="40" xfId="5" applyNumberFormat="1" applyFont="1" applyFill="1" applyBorder="1">
      <alignment vertical="center"/>
    </xf>
    <xf numFmtId="177" fontId="6" fillId="0" borderId="46" xfId="5" applyNumberFormat="1" applyFont="1" applyFill="1" applyBorder="1">
      <alignment vertical="center"/>
    </xf>
    <xf numFmtId="177" fontId="6" fillId="4" borderId="16" xfId="5" applyNumberFormat="1" applyFont="1" applyFill="1" applyBorder="1">
      <alignment vertical="center"/>
    </xf>
    <xf numFmtId="177" fontId="6" fillId="4" borderId="0" xfId="5" applyNumberFormat="1" applyFont="1" applyFill="1" applyBorder="1">
      <alignment vertical="center"/>
    </xf>
    <xf numFmtId="177" fontId="6" fillId="4" borderId="23" xfId="5" applyNumberFormat="1" applyFont="1" applyFill="1" applyBorder="1">
      <alignment vertical="center"/>
    </xf>
    <xf numFmtId="0" fontId="6" fillId="0" borderId="24" xfId="0" applyFont="1" applyBorder="1" applyAlignment="1">
      <alignment horizontal="left" vertical="center" shrinkToFit="1"/>
    </xf>
    <xf numFmtId="176" fontId="6" fillId="0" borderId="23" xfId="5" applyNumberFormat="1" applyFont="1" applyFill="1" applyBorder="1">
      <alignment vertical="center"/>
    </xf>
    <xf numFmtId="176" fontId="6" fillId="4" borderId="16" xfId="1" applyNumberFormat="1" applyFont="1" applyFill="1" applyBorder="1">
      <alignment vertical="center"/>
    </xf>
    <xf numFmtId="176" fontId="8" fillId="10" borderId="30" xfId="1" applyNumberFormat="1" applyFont="1" applyFill="1" applyBorder="1">
      <alignment vertical="center"/>
    </xf>
    <xf numFmtId="176" fontId="8" fillId="10" borderId="10" xfId="1" applyNumberFormat="1" applyFont="1" applyFill="1" applyBorder="1">
      <alignment vertical="center"/>
    </xf>
    <xf numFmtId="0" fontId="38" fillId="0" borderId="9" xfId="0" applyFont="1" applyBorder="1" applyAlignment="1">
      <alignment horizontal="left" vertical="center" wrapText="1"/>
    </xf>
    <xf numFmtId="41" fontId="6" fillId="8" borderId="4" xfId="1" applyFont="1" applyFill="1" applyBorder="1" applyAlignment="1">
      <alignment horizontal="right" vertical="center"/>
    </xf>
    <xf numFmtId="176" fontId="6" fillId="8" borderId="5" xfId="0" applyNumberFormat="1" applyFont="1" applyFill="1" applyBorder="1" applyAlignment="1">
      <alignment horizontal="right" vertical="center"/>
    </xf>
    <xf numFmtId="41" fontId="6" fillId="0" borderId="19" xfId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38" fillId="0" borderId="56" xfId="0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right" vertical="center"/>
    </xf>
    <xf numFmtId="177" fontId="6" fillId="0" borderId="7" xfId="5" applyNumberFormat="1" applyFont="1" applyFill="1" applyBorder="1">
      <alignment vertical="center"/>
    </xf>
    <xf numFmtId="177" fontId="6" fillId="4" borderId="7" xfId="5" applyNumberFormat="1" applyFont="1" applyFill="1" applyBorder="1">
      <alignment vertical="center"/>
    </xf>
    <xf numFmtId="41" fontId="10" fillId="4" borderId="7" xfId="5" applyFont="1" applyFill="1" applyBorder="1" applyAlignment="1">
      <alignment horizontal="right" vertical="center" wrapText="1" shrinkToFit="1"/>
    </xf>
    <xf numFmtId="176" fontId="8" fillId="10" borderId="23" xfId="0" applyNumberFormat="1" applyFont="1" applyFill="1" applyBorder="1">
      <alignment vertical="center"/>
    </xf>
    <xf numFmtId="176" fontId="8" fillId="7" borderId="23" xfId="0" applyNumberFormat="1" applyFont="1" applyFill="1" applyBorder="1">
      <alignment vertical="center"/>
    </xf>
    <xf numFmtId="176" fontId="6" fillId="8" borderId="5" xfId="0" applyNumberFormat="1" applyFont="1" applyFill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23" xfId="0" applyNumberFormat="1" applyFont="1" applyBorder="1">
      <alignment vertical="center"/>
    </xf>
    <xf numFmtId="176" fontId="6" fillId="8" borderId="23" xfId="0" applyNumberFormat="1" applyFont="1" applyFill="1" applyBorder="1">
      <alignment vertical="center"/>
    </xf>
    <xf numFmtId="176" fontId="6" fillId="0" borderId="7" xfId="0" applyNumberFormat="1" applyFont="1" applyBorder="1">
      <alignment vertical="center"/>
    </xf>
    <xf numFmtId="176" fontId="6" fillId="4" borderId="7" xfId="0" applyNumberFormat="1" applyFont="1" applyFill="1" applyBorder="1">
      <alignment vertical="center"/>
    </xf>
    <xf numFmtId="176" fontId="6" fillId="4" borderId="23" xfId="0" applyNumberFormat="1" applyFont="1" applyFill="1" applyBorder="1">
      <alignment vertical="center"/>
    </xf>
    <xf numFmtId="0" fontId="8" fillId="4" borderId="32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 shrinkToFit="1"/>
    </xf>
    <xf numFmtId="176" fontId="6" fillId="4" borderId="31" xfId="1" applyNumberFormat="1" applyFont="1" applyFill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4" borderId="15" xfId="7" applyFont="1" applyFill="1" applyBorder="1" applyAlignment="1">
      <alignment horizontal="left" vertical="center" shrinkToFit="1"/>
    </xf>
    <xf numFmtId="177" fontId="6" fillId="0" borderId="15" xfId="5" applyNumberFormat="1" applyFont="1" applyFill="1" applyBorder="1">
      <alignment vertical="center"/>
    </xf>
    <xf numFmtId="176" fontId="6" fillId="4" borderId="7" xfId="5" applyNumberFormat="1" applyFont="1" applyFill="1" applyBorder="1">
      <alignment vertical="center"/>
    </xf>
    <xf numFmtId="0" fontId="6" fillId="0" borderId="0" xfId="6" applyFont="1">
      <alignment vertical="center"/>
    </xf>
    <xf numFmtId="0" fontId="6" fillId="4" borderId="9" xfId="7" applyFont="1" applyFill="1" applyBorder="1" applyAlignment="1">
      <alignment horizontal="left" vertical="center" shrinkToFit="1"/>
    </xf>
    <xf numFmtId="0" fontId="6" fillId="4" borderId="9" xfId="7" applyFont="1" applyFill="1" applyBorder="1" applyAlignment="1">
      <alignment vertical="center" shrinkToFit="1"/>
    </xf>
    <xf numFmtId="177" fontId="6" fillId="4" borderId="9" xfId="7" applyNumberFormat="1" applyFont="1" applyFill="1" applyBorder="1" applyAlignment="1">
      <alignment horizontal="right" vertical="center"/>
    </xf>
    <xf numFmtId="0" fontId="7" fillId="13" borderId="0" xfId="6" applyFont="1" applyFill="1">
      <alignment vertical="center"/>
    </xf>
    <xf numFmtId="0" fontId="7" fillId="9" borderId="0" xfId="6" applyFont="1" applyFill="1">
      <alignment vertical="center"/>
    </xf>
    <xf numFmtId="0" fontId="35" fillId="4" borderId="10" xfId="0" applyFont="1" applyFill="1" applyBorder="1" applyAlignment="1">
      <alignment horizontal="left" vertical="center"/>
    </xf>
    <xf numFmtId="176" fontId="35" fillId="4" borderId="23" xfId="1" applyNumberFormat="1" applyFont="1" applyFill="1" applyBorder="1" applyAlignment="1">
      <alignment horizontal="right" vertical="center"/>
    </xf>
    <xf numFmtId="176" fontId="35" fillId="4" borderId="23" xfId="1" applyNumberFormat="1" applyFont="1" applyFill="1" applyBorder="1">
      <alignment vertical="center"/>
    </xf>
    <xf numFmtId="176" fontId="8" fillId="7" borderId="7" xfId="0" applyNumberFormat="1" applyFont="1" applyFill="1" applyBorder="1">
      <alignment vertical="center"/>
    </xf>
    <xf numFmtId="176" fontId="6" fillId="0" borderId="12" xfId="0" applyNumberFormat="1" applyFont="1" applyBorder="1">
      <alignment vertical="center"/>
    </xf>
    <xf numFmtId="176" fontId="6" fillId="4" borderId="6" xfId="0" applyNumberFormat="1" applyFont="1" applyFill="1" applyBorder="1">
      <alignment vertical="center"/>
    </xf>
    <xf numFmtId="0" fontId="6" fillId="4" borderId="8" xfId="2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4" borderId="20" xfId="2" applyFont="1" applyFill="1" applyBorder="1" applyAlignment="1">
      <alignment horizontal="left" vertical="center" shrinkToFit="1"/>
    </xf>
    <xf numFmtId="41" fontId="6" fillId="4" borderId="12" xfId="1" applyFont="1" applyFill="1" applyBorder="1" applyAlignment="1">
      <alignment horizontal="right" vertical="center" shrinkToFit="1"/>
    </xf>
    <xf numFmtId="41" fontId="6" fillId="4" borderId="32" xfId="1" applyFont="1" applyFill="1" applyBorder="1" applyAlignment="1">
      <alignment horizontal="righ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4" borderId="10" xfId="0" applyFont="1" applyFill="1" applyBorder="1">
      <alignment vertical="center"/>
    </xf>
    <xf numFmtId="176" fontId="8" fillId="5" borderId="5" xfId="0" applyNumberFormat="1" applyFont="1" applyFill="1" applyBorder="1">
      <alignment vertical="center"/>
    </xf>
    <xf numFmtId="176" fontId="8" fillId="7" borderId="5" xfId="0" applyNumberFormat="1" applyFont="1" applyFill="1" applyBorder="1">
      <alignment vertical="center"/>
    </xf>
    <xf numFmtId="176" fontId="6" fillId="0" borderId="9" xfId="0" applyNumberFormat="1" applyFont="1" applyBorder="1">
      <alignment vertical="center"/>
    </xf>
    <xf numFmtId="176" fontId="8" fillId="7" borderId="6" xfId="0" applyNumberFormat="1" applyFont="1" applyFill="1" applyBorder="1">
      <alignment vertical="center"/>
    </xf>
    <xf numFmtId="176" fontId="6" fillId="0" borderId="7" xfId="0" applyNumberFormat="1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176" fontId="6" fillId="0" borderId="12" xfId="0" applyNumberFormat="1" applyFont="1" applyFill="1" applyBorder="1">
      <alignment vertical="center"/>
    </xf>
    <xf numFmtId="176" fontId="6" fillId="0" borderId="35" xfId="0" applyNumberFormat="1" applyFont="1" applyFill="1" applyBorder="1">
      <alignment vertical="center"/>
    </xf>
    <xf numFmtId="176" fontId="6" fillId="0" borderId="31" xfId="0" applyNumberFormat="1" applyFont="1" applyFill="1" applyBorder="1">
      <alignment vertical="center"/>
    </xf>
    <xf numFmtId="176" fontId="6" fillId="0" borderId="23" xfId="0" applyNumberFormat="1" applyFont="1" applyFill="1" applyBorder="1">
      <alignment vertical="center"/>
    </xf>
    <xf numFmtId="176" fontId="6" fillId="4" borderId="16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176" fontId="6" fillId="8" borderId="6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13" xfId="0" applyNumberFormat="1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0" fontId="41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176" fontId="8" fillId="10" borderId="5" xfId="0" applyNumberFormat="1" applyFont="1" applyFill="1" applyBorder="1">
      <alignment vertical="center"/>
    </xf>
    <xf numFmtId="176" fontId="6" fillId="0" borderId="35" xfId="0" applyNumberFormat="1" applyFont="1" applyBorder="1">
      <alignment vertical="center"/>
    </xf>
    <xf numFmtId="176" fontId="8" fillId="7" borderId="5" xfId="5" applyNumberFormat="1" applyFont="1" applyFill="1" applyBorder="1">
      <alignment vertical="center"/>
    </xf>
    <xf numFmtId="176" fontId="6" fillId="8" borderId="5" xfId="5" applyNumberFormat="1" applyFont="1" applyFill="1" applyBorder="1">
      <alignment vertical="center"/>
    </xf>
    <xf numFmtId="176" fontId="6" fillId="4" borderId="16" xfId="5" applyNumberFormat="1" applyFont="1" applyFill="1" applyBorder="1">
      <alignment vertical="center"/>
    </xf>
    <xf numFmtId="176" fontId="6" fillId="4" borderId="9" xfId="5" applyNumberFormat="1" applyFont="1" applyFill="1" applyBorder="1">
      <alignment vertical="center"/>
    </xf>
    <xf numFmtId="176" fontId="6" fillId="8" borderId="7" xfId="0" applyNumberFormat="1" applyFont="1" applyFill="1" applyBorder="1">
      <alignment vertical="center"/>
    </xf>
    <xf numFmtId="176" fontId="6" fillId="4" borderId="30" xfId="0" applyNumberFormat="1" applyFont="1" applyFill="1" applyBorder="1">
      <alignment vertical="center"/>
    </xf>
    <xf numFmtId="176" fontId="8" fillId="7" borderId="4" xfId="0" applyNumberFormat="1" applyFont="1" applyFill="1" applyBorder="1">
      <alignment vertical="center"/>
    </xf>
    <xf numFmtId="0" fontId="6" fillId="0" borderId="0" xfId="0" applyFont="1" applyBorder="1" applyAlignment="1">
      <alignment horizontal="left" vertical="center" shrinkToFit="1"/>
    </xf>
    <xf numFmtId="176" fontId="6" fillId="0" borderId="30" xfId="0" applyNumberFormat="1" applyFont="1" applyBorder="1">
      <alignment vertical="center"/>
    </xf>
    <xf numFmtId="176" fontId="8" fillId="10" borderId="7" xfId="0" applyNumberFormat="1" applyFont="1" applyFill="1" applyBorder="1">
      <alignment vertical="center"/>
    </xf>
    <xf numFmtId="176" fontId="6" fillId="8" borderId="7" xfId="1" applyNumberFormat="1" applyFont="1" applyFill="1" applyBorder="1">
      <alignment vertical="center"/>
    </xf>
    <xf numFmtId="176" fontId="6" fillId="8" borderId="23" xfId="1" applyNumberFormat="1" applyFont="1" applyFill="1" applyBorder="1">
      <alignment vertical="center"/>
    </xf>
    <xf numFmtId="176" fontId="6" fillId="8" borderId="6" xfId="1" applyNumberFormat="1" applyFont="1" applyFill="1" applyBorder="1">
      <alignment vertical="center"/>
    </xf>
    <xf numFmtId="41" fontId="0" fillId="8" borderId="0" xfId="1" applyFont="1" applyFill="1">
      <alignment vertical="center"/>
    </xf>
    <xf numFmtId="41" fontId="17" fillId="0" borderId="0" xfId="1" applyFont="1">
      <alignment vertical="center"/>
    </xf>
    <xf numFmtId="41" fontId="0" fillId="0" borderId="0" xfId="1" applyFont="1" applyBorder="1">
      <alignment vertical="center"/>
    </xf>
    <xf numFmtId="41" fontId="14" fillId="0" borderId="0" xfId="1" applyFont="1">
      <alignment vertical="center"/>
    </xf>
    <xf numFmtId="41" fontId="2" fillId="0" borderId="0" xfId="1">
      <alignment vertical="center"/>
    </xf>
    <xf numFmtId="41" fontId="2" fillId="8" borderId="0" xfId="1" applyFill="1">
      <alignment vertical="center"/>
    </xf>
    <xf numFmtId="41" fontId="7" fillId="0" borderId="0" xfId="1" applyFont="1">
      <alignment vertical="center"/>
    </xf>
    <xf numFmtId="41" fontId="21" fillId="0" borderId="0" xfId="1" applyFont="1">
      <alignment vertical="center"/>
    </xf>
    <xf numFmtId="41" fontId="5" fillId="0" borderId="0" xfId="1" applyFont="1">
      <alignment vertical="center"/>
    </xf>
    <xf numFmtId="41" fontId="15" fillId="4" borderId="0" xfId="1" applyFont="1" applyFill="1">
      <alignment vertical="center"/>
    </xf>
    <xf numFmtId="41" fontId="16" fillId="4" borderId="0" xfId="1" applyFont="1" applyFill="1">
      <alignment vertical="center"/>
    </xf>
    <xf numFmtId="41" fontId="15" fillId="0" borderId="0" xfId="1" applyFont="1">
      <alignment vertical="center"/>
    </xf>
    <xf numFmtId="0" fontId="6" fillId="0" borderId="15" xfId="0" applyFont="1" applyBorder="1" applyAlignment="1">
      <alignment vertical="center" shrinkToFit="1"/>
    </xf>
    <xf numFmtId="176" fontId="6" fillId="0" borderId="13" xfId="0" applyNumberFormat="1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4" borderId="8" xfId="2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21" xfId="2" applyFont="1" applyFill="1" applyBorder="1" applyAlignment="1">
      <alignment horizontal="left" vertical="center" shrinkToFit="1"/>
    </xf>
    <xf numFmtId="0" fontId="6" fillId="4" borderId="15" xfId="2" applyFont="1" applyFill="1" applyBorder="1" applyAlignment="1">
      <alignment horizontal="left" vertical="center" shrinkToFit="1"/>
    </xf>
    <xf numFmtId="41" fontId="10" fillId="4" borderId="7" xfId="2" applyNumberFormat="1" applyFont="1" applyFill="1" applyBorder="1" applyAlignment="1">
      <alignment horizontal="right" vertical="center" wrapText="1" shrinkToFit="1"/>
    </xf>
    <xf numFmtId="41" fontId="10" fillId="4" borderId="8" xfId="1" applyFont="1" applyFill="1" applyBorder="1" applyAlignment="1">
      <alignment horizontal="right" vertical="center" wrapText="1" shrinkToFit="1"/>
    </xf>
    <xf numFmtId="178" fontId="10" fillId="0" borderId="21" xfId="2" applyNumberFormat="1" applyFont="1" applyFill="1" applyBorder="1" applyAlignment="1">
      <alignment horizontal="right" vertical="center" wrapText="1" shrinkToFit="1"/>
    </xf>
    <xf numFmtId="3" fontId="10" fillId="4" borderId="8" xfId="0" applyNumberFormat="1" applyFont="1" applyFill="1" applyBorder="1" applyAlignment="1">
      <alignment horizontal="right" vertical="center" wrapText="1" shrinkToFit="1"/>
    </xf>
    <xf numFmtId="3" fontId="10" fillId="0" borderId="7" xfId="0" applyNumberFormat="1" applyFont="1" applyBorder="1" applyAlignment="1">
      <alignment horizontal="right" vertical="center" wrapText="1" shrinkToFit="1"/>
    </xf>
    <xf numFmtId="0" fontId="10" fillId="4" borderId="7" xfId="0" applyFont="1" applyFill="1" applyBorder="1" applyAlignment="1">
      <alignment horizontal="right" vertical="center" wrapText="1" shrinkToFit="1"/>
    </xf>
    <xf numFmtId="0" fontId="42" fillId="0" borderId="55" xfId="0" applyFont="1" applyBorder="1" applyAlignment="1">
      <alignment horizontal="right" vertical="center" wrapText="1"/>
    </xf>
    <xf numFmtId="0" fontId="42" fillId="0" borderId="7" xfId="0" applyFont="1" applyBorder="1" applyAlignment="1">
      <alignment horizontal="right" vertical="center" wrapText="1"/>
    </xf>
    <xf numFmtId="0" fontId="42" fillId="0" borderId="56" xfId="0" applyFont="1" applyBorder="1" applyAlignment="1">
      <alignment horizontal="right" vertical="center" wrapText="1"/>
    </xf>
    <xf numFmtId="176" fontId="9" fillId="7" borderId="5" xfId="1" applyNumberFormat="1" applyFont="1" applyFill="1" applyBorder="1" applyAlignment="1">
      <alignment horizontal="right" vertical="center" wrapText="1"/>
    </xf>
    <xf numFmtId="176" fontId="9" fillId="7" borderId="2" xfId="1" applyNumberFormat="1" applyFont="1" applyFill="1" applyBorder="1" applyAlignment="1">
      <alignment horizontal="right" vertical="center" wrapText="1"/>
    </xf>
    <xf numFmtId="41" fontId="10" fillId="0" borderId="16" xfId="5" applyFont="1" applyFill="1" applyBorder="1" applyAlignment="1">
      <alignment horizontal="right" vertical="center" wrapText="1" shrinkToFit="1"/>
    </xf>
    <xf numFmtId="41" fontId="10" fillId="4" borderId="7" xfId="1" applyFont="1" applyFill="1" applyBorder="1" applyAlignment="1">
      <alignment horizontal="right" vertical="center" wrapText="1" shrinkToFit="1"/>
    </xf>
    <xf numFmtId="178" fontId="10" fillId="4" borderId="7" xfId="2" applyNumberFormat="1" applyFont="1" applyFill="1" applyBorder="1" applyAlignment="1">
      <alignment horizontal="right" vertical="center" wrapText="1" shrinkToFit="1"/>
    </xf>
    <xf numFmtId="0" fontId="6" fillId="4" borderId="24" xfId="2" applyFont="1" applyFill="1" applyBorder="1" applyAlignment="1">
      <alignment vertical="center" shrinkToFit="1"/>
    </xf>
    <xf numFmtId="0" fontId="6" fillId="4" borderId="24" xfId="2" applyFont="1" applyFill="1" applyBorder="1" applyAlignment="1">
      <alignment horizontal="left" vertical="center" shrinkToFit="1"/>
    </xf>
    <xf numFmtId="0" fontId="6" fillId="4" borderId="29" xfId="2" applyFont="1" applyFill="1" applyBorder="1" applyAlignment="1">
      <alignment horizontal="left" vertical="center" shrinkToFit="1"/>
    </xf>
    <xf numFmtId="178" fontId="10" fillId="4" borderId="12" xfId="2" applyNumberFormat="1" applyFont="1" applyFill="1" applyBorder="1" applyAlignment="1">
      <alignment horizontal="right" vertical="center" wrapText="1" shrinkToFit="1"/>
    </xf>
    <xf numFmtId="178" fontId="10" fillId="4" borderId="16" xfId="2" applyNumberFormat="1" applyFont="1" applyFill="1" applyBorder="1" applyAlignment="1">
      <alignment horizontal="right" vertical="center" wrapText="1" shrinkToFit="1"/>
    </xf>
    <xf numFmtId="0" fontId="6" fillId="4" borderId="32" xfId="2" applyFont="1" applyFill="1" applyBorder="1" applyAlignment="1">
      <alignment horizontal="left" vertical="center" shrinkToFit="1"/>
    </xf>
    <xf numFmtId="177" fontId="6" fillId="4" borderId="16" xfId="2" applyNumberFormat="1" applyFont="1" applyFill="1" applyBorder="1">
      <alignment vertical="center"/>
    </xf>
    <xf numFmtId="0" fontId="6" fillId="4" borderId="10" xfId="2" applyFont="1" applyFill="1" applyBorder="1" applyAlignment="1">
      <alignment horizontal="left" vertical="center" shrinkToFit="1"/>
    </xf>
    <xf numFmtId="0" fontId="6" fillId="4" borderId="30" xfId="2" applyFont="1" applyFill="1" applyBorder="1" applyAlignment="1">
      <alignment horizontal="left" vertical="center" shrinkToFit="1"/>
    </xf>
    <xf numFmtId="0" fontId="6" fillId="4" borderId="33" xfId="0" applyFont="1" applyFill="1" applyBorder="1" applyAlignment="1">
      <alignment horizontal="left" vertical="center" shrinkToFit="1"/>
    </xf>
    <xf numFmtId="0" fontId="10" fillId="4" borderId="16" xfId="0" applyFont="1" applyFill="1" applyBorder="1" applyAlignment="1">
      <alignment horizontal="right" vertical="center" wrapText="1" shrinkToFit="1"/>
    </xf>
    <xf numFmtId="41" fontId="10" fillId="4" borderId="23" xfId="2" applyNumberFormat="1" applyFont="1" applyFill="1" applyBorder="1" applyAlignment="1">
      <alignment horizontal="right" vertical="center" wrapText="1" shrinkToFit="1"/>
    </xf>
    <xf numFmtId="177" fontId="6" fillId="4" borderId="10" xfId="2" applyNumberFormat="1" applyFont="1" applyFill="1" applyBorder="1">
      <alignment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176" fontId="8" fillId="10" borderId="6" xfId="0" applyNumberFormat="1" applyFont="1" applyFill="1" applyBorder="1">
      <alignment vertical="center"/>
    </xf>
    <xf numFmtId="0" fontId="6" fillId="4" borderId="58" xfId="0" applyFont="1" applyFill="1" applyBorder="1" applyAlignment="1">
      <alignment horizontal="left" vertical="center" shrinkToFit="1"/>
    </xf>
    <xf numFmtId="0" fontId="10" fillId="4" borderId="8" xfId="0" applyFont="1" applyFill="1" applyBorder="1" applyAlignment="1">
      <alignment horizontal="right" vertical="center" wrapText="1" shrinkToFit="1"/>
    </xf>
    <xf numFmtId="3" fontId="10" fillId="4" borderId="7" xfId="0" applyNumberFormat="1" applyFont="1" applyFill="1" applyBorder="1" applyAlignment="1">
      <alignment horizontal="right" vertical="center" wrapText="1" shrinkToFit="1"/>
    </xf>
    <xf numFmtId="176" fontId="6" fillId="4" borderId="8" xfId="5" applyNumberFormat="1" applyFont="1" applyFill="1" applyBorder="1">
      <alignment vertical="center"/>
    </xf>
    <xf numFmtId="3" fontId="10" fillId="4" borderId="12" xfId="0" applyNumberFormat="1" applyFont="1" applyFill="1" applyBorder="1" applyAlignment="1">
      <alignment horizontal="right" vertical="center" wrapText="1" shrinkToFit="1"/>
    </xf>
    <xf numFmtId="176" fontId="6" fillId="4" borderId="13" xfId="1" applyNumberFormat="1" applyFont="1" applyFill="1" applyBorder="1">
      <alignment vertical="center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57" xfId="0" applyFont="1" applyFill="1" applyBorder="1" applyAlignment="1">
      <alignment vertical="center" shrinkToFit="1"/>
    </xf>
    <xf numFmtId="176" fontId="6" fillId="4" borderId="12" xfId="0" applyNumberFormat="1" applyFont="1" applyFill="1" applyBorder="1">
      <alignment vertical="center"/>
    </xf>
    <xf numFmtId="0" fontId="6" fillId="4" borderId="32" xfId="0" applyFont="1" applyFill="1" applyBorder="1" applyAlignment="1">
      <alignment vertical="center" shrinkToFit="1"/>
    </xf>
    <xf numFmtId="0" fontId="10" fillId="4" borderId="12" xfId="0" applyFont="1" applyFill="1" applyBorder="1" applyAlignment="1">
      <alignment horizontal="right" vertical="center" wrapText="1" shrinkToFit="1"/>
    </xf>
    <xf numFmtId="179" fontId="6" fillId="4" borderId="32" xfId="1" applyNumberFormat="1" applyFont="1" applyFill="1" applyBorder="1">
      <alignment vertical="center"/>
    </xf>
    <xf numFmtId="0" fontId="6" fillId="4" borderId="44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43" fillId="0" borderId="0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176" fontId="8" fillId="10" borderId="5" xfId="5" applyNumberFormat="1" applyFont="1" applyFill="1" applyBorder="1">
      <alignment vertical="center"/>
    </xf>
    <xf numFmtId="176" fontId="8" fillId="10" borderId="23" xfId="1" applyNumberFormat="1" applyFont="1" applyFill="1" applyBorder="1">
      <alignment vertical="center"/>
    </xf>
    <xf numFmtId="176" fontId="35" fillId="4" borderId="23" xfId="0" applyNumberFormat="1" applyFont="1" applyFill="1" applyBorder="1" applyAlignment="1">
      <alignment horizontal="right" vertical="center"/>
    </xf>
    <xf numFmtId="0" fontId="6" fillId="4" borderId="9" xfId="2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31" fillId="4" borderId="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4" borderId="8" xfId="2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33" fillId="4" borderId="23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31" fillId="4" borderId="11" xfId="0" applyFont="1" applyFill="1" applyBorder="1" applyAlignment="1">
      <alignment horizontal="left" vertical="center"/>
    </xf>
    <xf numFmtId="0" fontId="31" fillId="4" borderId="2" xfId="0" applyFont="1" applyFill="1" applyBorder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shrinkToFit="1"/>
    </xf>
    <xf numFmtId="176" fontId="8" fillId="0" borderId="10" xfId="1" applyNumberFormat="1" applyFont="1" applyFill="1" applyBorder="1">
      <alignment vertical="center"/>
    </xf>
    <xf numFmtId="176" fontId="8" fillId="0" borderId="23" xfId="0" applyNumberFormat="1" applyFont="1" applyFill="1" applyBorder="1">
      <alignment vertical="center"/>
    </xf>
    <xf numFmtId="41" fontId="0" fillId="0" borderId="1" xfId="1" applyFont="1" applyBorder="1">
      <alignment vertical="center"/>
    </xf>
    <xf numFmtId="0" fontId="7" fillId="0" borderId="1" xfId="0" applyFont="1" applyBorder="1">
      <alignment vertical="center"/>
    </xf>
    <xf numFmtId="0" fontId="6" fillId="4" borderId="36" xfId="2" applyFont="1" applyFill="1" applyBorder="1" applyAlignment="1">
      <alignment horizontal="left" vertical="center" shrinkToFit="1"/>
    </xf>
    <xf numFmtId="0" fontId="6" fillId="4" borderId="39" xfId="2" applyFont="1" applyFill="1" applyBorder="1" applyAlignment="1">
      <alignment horizontal="left" vertical="center" shrinkToFit="1"/>
    </xf>
    <xf numFmtId="0" fontId="6" fillId="4" borderId="10" xfId="2" applyFont="1" applyFill="1" applyBorder="1" applyAlignment="1">
      <alignment vertical="center" shrinkToFit="1"/>
    </xf>
    <xf numFmtId="0" fontId="6" fillId="4" borderId="1" xfId="2" applyFont="1" applyFill="1" applyBorder="1" applyAlignment="1">
      <alignment horizontal="left" vertical="center" shrinkToFit="1"/>
    </xf>
    <xf numFmtId="41" fontId="10" fillId="4" borderId="23" xfId="1" applyFont="1" applyFill="1" applyBorder="1" applyAlignment="1">
      <alignment horizontal="right" vertical="center" wrapText="1" shrinkToFit="1"/>
    </xf>
    <xf numFmtId="0" fontId="6" fillId="0" borderId="24" xfId="2" applyFont="1" applyFill="1" applyBorder="1" applyAlignment="1">
      <alignment horizontal="left" vertical="center" shrinkToFit="1"/>
    </xf>
    <xf numFmtId="178" fontId="10" fillId="0" borderId="8" xfId="2" applyNumberFormat="1" applyFont="1" applyFill="1" applyBorder="1" applyAlignment="1">
      <alignment horizontal="right" vertical="center" wrapText="1" shrinkToFit="1"/>
    </xf>
    <xf numFmtId="177" fontId="6" fillId="4" borderId="2" xfId="2" applyNumberFormat="1" applyFont="1" applyFill="1" applyBorder="1">
      <alignment vertical="center"/>
    </xf>
    <xf numFmtId="0" fontId="6" fillId="0" borderId="10" xfId="0" applyFont="1" applyBorder="1" applyAlignment="1">
      <alignment horizontal="left" vertical="center"/>
    </xf>
    <xf numFmtId="176" fontId="6" fillId="0" borderId="5" xfId="1" applyNumberFormat="1" applyFont="1" applyFill="1" applyBorder="1">
      <alignment vertical="center"/>
    </xf>
    <xf numFmtId="0" fontId="6" fillId="0" borderId="10" xfId="0" applyFont="1" applyBorder="1">
      <alignment vertical="center"/>
    </xf>
    <xf numFmtId="0" fontId="6" fillId="0" borderId="32" xfId="0" applyFont="1" applyFill="1" applyBorder="1" applyAlignment="1">
      <alignment horizontal="left" vertical="center"/>
    </xf>
    <xf numFmtId="176" fontId="6" fillId="8" borderId="10" xfId="1" applyNumberFormat="1" applyFont="1" applyFill="1" applyBorder="1">
      <alignment vertical="center"/>
    </xf>
    <xf numFmtId="0" fontId="6" fillId="0" borderId="47" xfId="0" applyFont="1" applyFill="1" applyBorder="1">
      <alignment vertical="center"/>
    </xf>
    <xf numFmtId="0" fontId="6" fillId="0" borderId="35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30" xfId="0" applyFont="1" applyFill="1" applyBorder="1" applyAlignment="1">
      <alignment horizontal="left" vertical="center" shrinkToFit="1"/>
    </xf>
    <xf numFmtId="0" fontId="6" fillId="0" borderId="10" xfId="0" applyFont="1" applyFill="1" applyBorder="1">
      <alignment vertical="center"/>
    </xf>
    <xf numFmtId="0" fontId="6" fillId="0" borderId="23" xfId="0" applyFont="1" applyFill="1" applyBorder="1" applyAlignment="1">
      <alignment vertical="center" shrinkToFit="1"/>
    </xf>
    <xf numFmtId="0" fontId="6" fillId="4" borderId="23" xfId="0" applyFont="1" applyFill="1" applyBorder="1" applyAlignment="1">
      <alignment horizontal="left" vertical="center" shrinkToFit="1"/>
    </xf>
    <xf numFmtId="177" fontId="6" fillId="8" borderId="23" xfId="1" applyNumberFormat="1" applyFont="1" applyFill="1" applyBorder="1">
      <alignment vertical="center"/>
    </xf>
    <xf numFmtId="177" fontId="6" fillId="8" borderId="10" xfId="1" applyNumberFormat="1" applyFont="1" applyFill="1" applyBorder="1">
      <alignment vertical="center"/>
    </xf>
    <xf numFmtId="0" fontId="38" fillId="0" borderId="1" xfId="0" applyFont="1" applyBorder="1" applyAlignment="1">
      <alignment horizontal="left" vertical="center" wrapText="1"/>
    </xf>
    <xf numFmtId="0" fontId="6" fillId="4" borderId="30" xfId="2" applyFont="1" applyFill="1" applyBorder="1" applyAlignment="1">
      <alignment horizontal="left" vertical="center" shrinkToFit="1"/>
    </xf>
    <xf numFmtId="177" fontId="6" fillId="8" borderId="1" xfId="5" applyNumberFormat="1" applyFont="1" applyFill="1" applyBorder="1">
      <alignment vertical="center"/>
    </xf>
    <xf numFmtId="176" fontId="6" fillId="8" borderId="23" xfId="5" applyNumberFormat="1" applyFont="1" applyFill="1" applyBorder="1">
      <alignment vertical="center"/>
    </xf>
    <xf numFmtId="0" fontId="6" fillId="4" borderId="36" xfId="0" applyFont="1" applyFill="1" applyBorder="1" applyAlignment="1">
      <alignment vertical="center" shrinkToFit="1"/>
    </xf>
    <xf numFmtId="0" fontId="6" fillId="4" borderId="46" xfId="0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176" fontId="6" fillId="0" borderId="2" xfId="1" applyNumberFormat="1" applyFont="1" applyFill="1" applyBorder="1">
      <alignment vertical="center"/>
    </xf>
    <xf numFmtId="0" fontId="6" fillId="4" borderId="10" xfId="0" applyFont="1" applyFill="1" applyBorder="1" applyAlignment="1">
      <alignment horizontal="left" vertical="center"/>
    </xf>
    <xf numFmtId="0" fontId="5" fillId="0" borderId="10" xfId="0" applyFont="1" applyBorder="1">
      <alignment vertical="center"/>
    </xf>
    <xf numFmtId="176" fontId="8" fillId="10" borderId="30" xfId="0" applyNumberFormat="1" applyFont="1" applyFill="1" applyBorder="1">
      <alignment vertical="center"/>
    </xf>
    <xf numFmtId="41" fontId="25" fillId="0" borderId="5" xfId="0" quotePrefix="1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9" fillId="4" borderId="23" xfId="0" applyFont="1" applyFill="1" applyBorder="1" applyAlignment="1">
      <alignment horizontal="right" vertical="center" wrapText="1" shrinkToFit="1"/>
    </xf>
    <xf numFmtId="0" fontId="9" fillId="5" borderId="6" xfId="0" applyFont="1" applyFill="1" applyBorder="1" applyAlignment="1">
      <alignment horizontal="right" vertical="center" wrapText="1" shrinkToFit="1"/>
    </xf>
    <xf numFmtId="0" fontId="10" fillId="10" borderId="6" xfId="0" applyFont="1" applyFill="1" applyBorder="1" applyAlignment="1">
      <alignment horizontal="right" vertical="center" wrapText="1" shrinkToFit="1"/>
    </xf>
    <xf numFmtId="41" fontId="9" fillId="7" borderId="5" xfId="1" applyFont="1" applyFill="1" applyBorder="1" applyAlignment="1">
      <alignment horizontal="right" vertical="center" wrapText="1" shrinkToFit="1"/>
    </xf>
    <xf numFmtId="41" fontId="10" fillId="8" borderId="5" xfId="1" applyFont="1" applyFill="1" applyBorder="1" applyAlignment="1">
      <alignment horizontal="right" vertical="center" wrapText="1"/>
    </xf>
    <xf numFmtId="41" fontId="10" fillId="4" borderId="6" xfId="1" applyFont="1" applyFill="1" applyBorder="1" applyAlignment="1">
      <alignment horizontal="right" vertical="center" wrapText="1" shrinkToFit="1"/>
    </xf>
    <xf numFmtId="41" fontId="9" fillId="4" borderId="7" xfId="1" applyFont="1" applyFill="1" applyBorder="1" applyAlignment="1">
      <alignment horizontal="right" vertical="center" wrapText="1" shrinkToFit="1"/>
    </xf>
    <xf numFmtId="178" fontId="10" fillId="4" borderId="23" xfId="2" applyNumberFormat="1" applyFont="1" applyFill="1" applyBorder="1" applyAlignment="1">
      <alignment horizontal="right" vertical="center" wrapText="1" shrinkToFit="1"/>
    </xf>
    <xf numFmtId="41" fontId="10" fillId="4" borderId="6" xfId="2" applyNumberFormat="1" applyFont="1" applyFill="1" applyBorder="1" applyAlignment="1">
      <alignment horizontal="right" vertical="center" wrapText="1" shrinkToFit="1"/>
    </xf>
    <xf numFmtId="41" fontId="10" fillId="4" borderId="11" xfId="1" applyFont="1" applyFill="1" applyBorder="1" applyAlignment="1">
      <alignment horizontal="right" vertical="center" wrapText="1" shrinkToFit="1"/>
    </xf>
    <xf numFmtId="0" fontId="10" fillId="8" borderId="2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0" borderId="11" xfId="0" applyFont="1" applyBorder="1" applyAlignment="1">
      <alignment horizontal="right" vertical="center" wrapText="1" shrinkToFit="1"/>
    </xf>
    <xf numFmtId="41" fontId="10" fillId="4" borderId="5" xfId="2" applyNumberFormat="1" applyFont="1" applyFill="1" applyBorder="1" applyAlignment="1">
      <alignment horizontal="right" vertical="center" wrapText="1" shrinkToFit="1"/>
    </xf>
    <xf numFmtId="0" fontId="9" fillId="7" borderId="5" xfId="0" applyFont="1" applyFill="1" applyBorder="1" applyAlignment="1">
      <alignment horizontal="right" vertical="center" wrapText="1" shrinkToFit="1"/>
    </xf>
    <xf numFmtId="0" fontId="10" fillId="8" borderId="5" xfId="0" applyFont="1" applyFill="1" applyBorder="1" applyAlignment="1">
      <alignment horizontal="right" vertical="center" wrapText="1" shrinkToFit="1"/>
    </xf>
    <xf numFmtId="0" fontId="10" fillId="0" borderId="6" xfId="0" applyFont="1" applyFill="1" applyBorder="1" applyAlignment="1">
      <alignment horizontal="right" vertical="center" wrapText="1" shrinkToFit="1"/>
    </xf>
    <xf numFmtId="0" fontId="10" fillId="0" borderId="23" xfId="0" applyFont="1" applyFill="1" applyBorder="1" applyAlignment="1">
      <alignment horizontal="right" vertical="center" wrapText="1" shrinkToFit="1"/>
    </xf>
    <xf numFmtId="0" fontId="10" fillId="0" borderId="6" xfId="0" applyFont="1" applyBorder="1" applyAlignment="1">
      <alignment horizontal="right" vertical="center" wrapText="1" shrinkToFit="1"/>
    </xf>
    <xf numFmtId="0" fontId="10" fillId="8" borderId="23" xfId="0" applyFont="1" applyFill="1" applyBorder="1" applyAlignment="1">
      <alignment horizontal="right" vertical="center" wrapText="1" shrinkToFit="1"/>
    </xf>
    <xf numFmtId="0" fontId="10" fillId="0" borderId="12" xfId="0" applyFont="1" applyBorder="1" applyAlignment="1">
      <alignment horizontal="right" vertical="center" wrapText="1" shrinkToFit="1"/>
    </xf>
    <xf numFmtId="0" fontId="10" fillId="0" borderId="16" xfId="0" applyFont="1" applyBorder="1" applyAlignment="1">
      <alignment horizontal="right" vertical="center" wrapText="1" shrinkToFit="1"/>
    </xf>
    <xf numFmtId="0" fontId="10" fillId="4" borderId="23" xfId="0" applyFont="1" applyFill="1" applyBorder="1" applyAlignment="1">
      <alignment horizontal="right" vertical="center" wrapText="1" shrinkToFit="1"/>
    </xf>
    <xf numFmtId="0" fontId="10" fillId="0" borderId="16" xfId="0" applyFont="1" applyFill="1" applyBorder="1" applyAlignment="1">
      <alignment horizontal="right" vertical="center" wrapText="1" shrinkToFit="1"/>
    </xf>
    <xf numFmtId="0" fontId="10" fillId="0" borderId="7" xfId="0" applyFont="1" applyFill="1" applyBorder="1" applyAlignment="1">
      <alignment horizontal="right" vertical="center" wrapText="1" shrinkToFit="1"/>
    </xf>
    <xf numFmtId="3" fontId="10" fillId="0" borderId="7" xfId="0" applyNumberFormat="1" applyFont="1" applyFill="1" applyBorder="1" applyAlignment="1">
      <alignment horizontal="right" vertical="center" wrapText="1" shrinkToFit="1"/>
    </xf>
    <xf numFmtId="3" fontId="10" fillId="0" borderId="23" xfId="0" applyNumberFormat="1" applyFont="1" applyFill="1" applyBorder="1" applyAlignment="1">
      <alignment horizontal="right" vertical="center" wrapText="1" shrinkToFit="1"/>
    </xf>
    <xf numFmtId="0" fontId="10" fillId="0" borderId="8" xfId="0" applyFont="1" applyFill="1" applyBorder="1" applyAlignment="1">
      <alignment horizontal="right" vertical="center" wrapText="1" shrinkToFit="1"/>
    </xf>
    <xf numFmtId="3" fontId="10" fillId="0" borderId="8" xfId="0" applyNumberFormat="1" applyFont="1" applyFill="1" applyBorder="1" applyAlignment="1">
      <alignment horizontal="right" vertical="center" wrapText="1" shrinkToFit="1"/>
    </xf>
    <xf numFmtId="0" fontId="10" fillId="0" borderId="23" xfId="0" applyFont="1" applyBorder="1" applyAlignment="1">
      <alignment horizontal="right" vertical="center" wrapText="1" shrinkToFit="1"/>
    </xf>
    <xf numFmtId="41" fontId="10" fillId="8" borderId="23" xfId="1" applyFont="1" applyFill="1" applyBorder="1" applyAlignment="1">
      <alignment horizontal="right" vertical="center" wrapText="1"/>
    </xf>
    <xf numFmtId="3" fontId="10" fillId="4" borderId="23" xfId="0" applyNumberFormat="1" applyFont="1" applyFill="1" applyBorder="1" applyAlignment="1">
      <alignment horizontal="right" vertical="center" wrapText="1" shrinkToFit="1"/>
    </xf>
    <xf numFmtId="0" fontId="10" fillId="0" borderId="21" xfId="0" applyFont="1" applyFill="1" applyBorder="1" applyAlignment="1">
      <alignment horizontal="right" vertical="center" wrapText="1" shrinkToFit="1"/>
    </xf>
    <xf numFmtId="3" fontId="10" fillId="8" borderId="5" xfId="0" applyNumberFormat="1" applyFont="1" applyFill="1" applyBorder="1" applyAlignment="1">
      <alignment horizontal="right" vertical="center" wrapText="1" shrinkToFit="1"/>
    </xf>
    <xf numFmtId="176" fontId="10" fillId="0" borderId="7" xfId="1" applyNumberFormat="1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 shrinkToFit="1"/>
    </xf>
    <xf numFmtId="41" fontId="9" fillId="7" borderId="5" xfId="5" applyFont="1" applyFill="1" applyBorder="1" applyAlignment="1">
      <alignment horizontal="right" vertical="center" wrapText="1" shrinkToFit="1"/>
    </xf>
    <xf numFmtId="41" fontId="10" fillId="8" borderId="5" xfId="5" applyFont="1" applyFill="1" applyBorder="1" applyAlignment="1">
      <alignment horizontal="right" vertical="center" wrapText="1"/>
    </xf>
    <xf numFmtId="41" fontId="10" fillId="4" borderId="6" xfId="5" applyFont="1" applyFill="1" applyBorder="1" applyAlignment="1">
      <alignment horizontal="right" vertical="center" wrapText="1" shrinkToFit="1"/>
    </xf>
    <xf numFmtId="41" fontId="10" fillId="8" borderId="23" xfId="5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 shrinkToFit="1"/>
    </xf>
    <xf numFmtId="0" fontId="10" fillId="0" borderId="5" xfId="0" applyFont="1" applyBorder="1" applyAlignment="1">
      <alignment horizontal="right" vertical="center" wrapText="1" shrinkToFit="1"/>
    </xf>
    <xf numFmtId="3" fontId="10" fillId="4" borderId="16" xfId="0" applyNumberFormat="1" applyFont="1" applyFill="1" applyBorder="1" applyAlignment="1">
      <alignment horizontal="right" vertical="center" wrapText="1" shrinkToFit="1"/>
    </xf>
    <xf numFmtId="0" fontId="10" fillId="0" borderId="9" xfId="0" applyFont="1" applyBorder="1" applyAlignment="1">
      <alignment horizontal="right" vertical="center" wrapText="1" shrinkToFit="1"/>
    </xf>
    <xf numFmtId="0" fontId="10" fillId="0" borderId="31" xfId="0" applyFont="1" applyBorder="1" applyAlignment="1">
      <alignment horizontal="right" vertical="center" wrapText="1" shrinkToFit="1"/>
    </xf>
    <xf numFmtId="0" fontId="10" fillId="0" borderId="35" xfId="0" applyFont="1" applyBorder="1" applyAlignment="1">
      <alignment horizontal="right" vertical="center" wrapText="1" shrinkToFit="1"/>
    </xf>
    <xf numFmtId="0" fontId="10" fillId="0" borderId="13" xfId="0" applyFont="1" applyBorder="1" applyAlignment="1">
      <alignment horizontal="right" vertical="center" wrapText="1" shrinkToFit="1"/>
    </xf>
    <xf numFmtId="0" fontId="10" fillId="4" borderId="10" xfId="0" applyFont="1" applyFill="1" applyBorder="1" applyAlignment="1">
      <alignment horizontal="right" vertical="center" wrapText="1" shrinkToFit="1"/>
    </xf>
    <xf numFmtId="0" fontId="10" fillId="0" borderId="8" xfId="0" applyFont="1" applyBorder="1" applyAlignment="1">
      <alignment horizontal="right" vertical="center" wrapText="1" shrinkToFit="1"/>
    </xf>
    <xf numFmtId="3" fontId="9" fillId="10" borderId="5" xfId="0" applyNumberFormat="1" applyFont="1" applyFill="1" applyBorder="1" applyAlignment="1">
      <alignment horizontal="right" vertical="center" wrapText="1" shrinkToFit="1"/>
    </xf>
    <xf numFmtId="41" fontId="10" fillId="0" borderId="13" xfId="1" applyFont="1" applyFill="1" applyBorder="1" applyAlignment="1">
      <alignment horizontal="right" vertical="center" wrapText="1" shrinkToFit="1"/>
    </xf>
    <xf numFmtId="3" fontId="10" fillId="0" borderId="16" xfId="0" applyNumberFormat="1" applyFont="1" applyBorder="1" applyAlignment="1">
      <alignment horizontal="right" vertical="center" wrapText="1" shrinkToFit="1"/>
    </xf>
    <xf numFmtId="0" fontId="15" fillId="4" borderId="7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right" vertical="center" wrapText="1" shrinkToFit="1"/>
    </xf>
    <xf numFmtId="0" fontId="9" fillId="5" borderId="5" xfId="0" applyFont="1" applyFill="1" applyBorder="1" applyAlignment="1">
      <alignment horizontal="right" vertical="center" wrapText="1" shrinkToFit="1"/>
    </xf>
    <xf numFmtId="41" fontId="10" fillId="4" borderId="12" xfId="5" applyFont="1" applyFill="1" applyBorder="1" applyAlignment="1">
      <alignment horizontal="right" vertical="center" wrapText="1" shrinkToFit="1"/>
    </xf>
    <xf numFmtId="180" fontId="10" fillId="0" borderId="13" xfId="7" applyNumberFormat="1" applyFont="1" applyFill="1" applyBorder="1" applyAlignment="1">
      <alignment horizontal="right" vertical="center" wrapText="1" shrinkToFit="1"/>
    </xf>
    <xf numFmtId="180" fontId="10" fillId="0" borderId="7" xfId="5" applyNumberFormat="1" applyFont="1" applyFill="1" applyBorder="1" applyAlignment="1">
      <alignment horizontal="right" vertical="center" wrapText="1" shrinkToFit="1"/>
    </xf>
    <xf numFmtId="180" fontId="10" fillId="0" borderId="16" xfId="5" applyNumberFormat="1" applyFont="1" applyFill="1" applyBorder="1" applyAlignment="1">
      <alignment horizontal="right" vertical="center" wrapText="1" shrinkToFit="1"/>
    </xf>
    <xf numFmtId="0" fontId="10" fillId="4" borderId="31" xfId="0" applyFont="1" applyFill="1" applyBorder="1" applyAlignment="1">
      <alignment horizontal="right" vertical="center" wrapText="1" shrinkToFit="1"/>
    </xf>
    <xf numFmtId="0" fontId="9" fillId="10" borderId="23" xfId="0" applyFont="1" applyFill="1" applyBorder="1" applyAlignment="1">
      <alignment horizontal="right" vertical="center" wrapText="1" shrinkToFit="1"/>
    </xf>
    <xf numFmtId="0" fontId="9" fillId="7" borderId="42" xfId="0" applyFont="1" applyFill="1" applyBorder="1" applyAlignment="1">
      <alignment horizontal="right" vertical="center" wrapText="1" shrinkToFit="1"/>
    </xf>
    <xf numFmtId="0" fontId="10" fillId="8" borderId="4" xfId="0" applyFont="1" applyFill="1" applyBorder="1" applyAlignment="1">
      <alignment horizontal="right" vertical="center" wrapText="1" shrinkToFit="1"/>
    </xf>
    <xf numFmtId="0" fontId="5" fillId="4" borderId="0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 vertical="center" wrapText="1" shrinkToFit="1"/>
    </xf>
    <xf numFmtId="0" fontId="0" fillId="0" borderId="1" xfId="0" applyBorder="1">
      <alignment vertical="center"/>
    </xf>
    <xf numFmtId="0" fontId="7" fillId="9" borderId="1" xfId="0" applyFont="1" applyFill="1" applyBorder="1">
      <alignment vertical="center"/>
    </xf>
    <xf numFmtId="176" fontId="8" fillId="0" borderId="23" xfId="1" applyNumberFormat="1" applyFont="1" applyFill="1" applyBorder="1" applyAlignment="1">
      <alignment vertical="center"/>
    </xf>
    <xf numFmtId="176" fontId="8" fillId="5" borderId="5" xfId="1" applyNumberFormat="1" applyFont="1" applyFill="1" applyBorder="1" applyAlignment="1">
      <alignment vertical="center"/>
    </xf>
    <xf numFmtId="176" fontId="8" fillId="10" borderId="23" xfId="1" applyNumberFormat="1" applyFont="1" applyFill="1" applyBorder="1" applyAlignment="1">
      <alignment vertical="center"/>
    </xf>
    <xf numFmtId="177" fontId="8" fillId="7" borderId="5" xfId="1" applyNumberFormat="1" applyFont="1" applyFill="1" applyBorder="1" applyAlignment="1">
      <alignment vertical="center"/>
    </xf>
    <xf numFmtId="177" fontId="6" fillId="8" borderId="5" xfId="1" applyNumberFormat="1" applyFont="1" applyFill="1" applyBorder="1" applyAlignment="1">
      <alignment vertical="center"/>
    </xf>
    <xf numFmtId="177" fontId="6" fillId="4" borderId="6" xfId="1" applyNumberFormat="1" applyFont="1" applyFill="1" applyBorder="1" applyAlignment="1">
      <alignment vertical="center"/>
    </xf>
    <xf numFmtId="177" fontId="6" fillId="4" borderId="7" xfId="1" applyNumberFormat="1" applyFont="1" applyFill="1" applyBorder="1" applyAlignment="1">
      <alignment vertical="center"/>
    </xf>
    <xf numFmtId="177" fontId="6" fillId="4" borderId="7" xfId="2" applyNumberFormat="1" applyFont="1" applyFill="1" applyBorder="1" applyAlignment="1">
      <alignment vertical="center"/>
    </xf>
    <xf numFmtId="177" fontId="6" fillId="4" borderId="23" xfId="2" applyNumberFormat="1" applyFont="1" applyFill="1" applyBorder="1" applyAlignment="1">
      <alignment vertical="center"/>
    </xf>
    <xf numFmtId="177" fontId="6" fillId="4" borderId="6" xfId="2" applyNumberFormat="1" applyFont="1" applyFill="1" applyBorder="1" applyAlignment="1">
      <alignment vertical="center"/>
    </xf>
    <xf numFmtId="177" fontId="6" fillId="4" borderId="9" xfId="2" applyNumberFormat="1" applyFont="1" applyFill="1" applyBorder="1" applyAlignment="1">
      <alignment vertical="center"/>
    </xf>
    <xf numFmtId="177" fontId="6" fillId="4" borderId="12" xfId="2" applyNumberFormat="1" applyFont="1" applyFill="1" applyBorder="1" applyAlignment="1">
      <alignment vertical="center"/>
    </xf>
    <xf numFmtId="177" fontId="6" fillId="4" borderId="16" xfId="2" applyNumberFormat="1" applyFont="1" applyFill="1" applyBorder="1" applyAlignment="1">
      <alignment vertical="center"/>
    </xf>
    <xf numFmtId="177" fontId="6" fillId="4" borderId="23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8" borderId="5" xfId="1" applyNumberFormat="1" applyFont="1" applyFill="1" applyBorder="1" applyAlignment="1">
      <alignment vertical="center"/>
    </xf>
    <xf numFmtId="176" fontId="6" fillId="4" borderId="19" xfId="1" applyNumberFormat="1" applyFont="1" applyFill="1" applyBorder="1" applyAlignment="1">
      <alignment vertical="center"/>
    </xf>
    <xf numFmtId="176" fontId="6" fillId="4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7" fontId="6" fillId="4" borderId="5" xfId="2" applyNumberFormat="1" applyFont="1" applyFill="1" applyBorder="1" applyAlignment="1">
      <alignment vertical="center"/>
    </xf>
    <xf numFmtId="176" fontId="8" fillId="7" borderId="5" xfId="1" applyNumberFormat="1" applyFont="1" applyFill="1" applyBorder="1" applyAlignment="1">
      <alignment vertical="center"/>
    </xf>
    <xf numFmtId="176" fontId="6" fillId="8" borderId="4" xfId="1" applyNumberFormat="1" applyFont="1" applyFill="1" applyBorder="1" applyAlignment="1">
      <alignment vertical="center"/>
    </xf>
    <xf numFmtId="176" fontId="6" fillId="4" borderId="6" xfId="1" applyNumberFormat="1" applyFont="1" applyFill="1" applyBorder="1" applyAlignment="1">
      <alignment vertical="center"/>
    </xf>
    <xf numFmtId="176" fontId="6" fillId="4" borderId="9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19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4" borderId="13" xfId="1" applyNumberFormat="1" applyFont="1" applyFill="1" applyBorder="1" applyAlignment="1">
      <alignment vertical="center"/>
    </xf>
    <xf numFmtId="176" fontId="8" fillId="7" borderId="4" xfId="1" applyNumberFormat="1" applyFont="1" applyFill="1" applyBorder="1" applyAlignment="1">
      <alignment vertical="center"/>
    </xf>
    <xf numFmtId="176" fontId="6" fillId="8" borderId="30" xfId="1" applyNumberFormat="1" applyFont="1" applyFill="1" applyBorder="1" applyAlignment="1">
      <alignment vertical="center"/>
    </xf>
    <xf numFmtId="176" fontId="6" fillId="0" borderId="20" xfId="1" applyNumberFormat="1" applyFont="1" applyFill="1" applyBorder="1" applyAlignment="1">
      <alignment vertical="center"/>
    </xf>
    <xf numFmtId="176" fontId="6" fillId="4" borderId="30" xfId="1" applyNumberFormat="1" applyFont="1" applyFill="1" applyBorder="1" applyAlignment="1">
      <alignment vertical="center"/>
    </xf>
    <xf numFmtId="176" fontId="6" fillId="0" borderId="30" xfId="1" applyNumberFormat="1" applyFont="1" applyFill="1" applyBorder="1" applyAlignment="1">
      <alignment vertical="center"/>
    </xf>
    <xf numFmtId="176" fontId="6" fillId="0" borderId="23" xfId="1" applyNumberFormat="1" applyFont="1" applyFill="1" applyBorder="1" applyAlignment="1">
      <alignment vertical="center"/>
    </xf>
    <xf numFmtId="177" fontId="6" fillId="8" borderId="23" xfId="1" applyNumberFormat="1" applyFont="1" applyFill="1" applyBorder="1" applyAlignment="1">
      <alignment vertical="center"/>
    </xf>
    <xf numFmtId="176" fontId="6" fillId="4" borderId="12" xfId="1" applyNumberFormat="1" applyFont="1" applyFill="1" applyBorder="1" applyAlignment="1">
      <alignment vertical="center"/>
    </xf>
    <xf numFmtId="176" fontId="6" fillId="4" borderId="23" xfId="1" applyNumberFormat="1" applyFont="1" applyFill="1" applyBorder="1" applyAlignment="1">
      <alignment vertical="center"/>
    </xf>
    <xf numFmtId="41" fontId="38" fillId="0" borderId="56" xfId="1" applyFont="1" applyBorder="1" applyAlignment="1">
      <alignment horizontal="right" vertical="center"/>
    </xf>
    <xf numFmtId="41" fontId="38" fillId="0" borderId="59" xfId="1" applyFont="1" applyBorder="1" applyAlignment="1">
      <alignment horizontal="right" vertical="center"/>
    </xf>
    <xf numFmtId="41" fontId="38" fillId="0" borderId="7" xfId="1" applyFont="1" applyBorder="1" applyAlignment="1">
      <alignment horizontal="right" vertical="center"/>
    </xf>
    <xf numFmtId="41" fontId="38" fillId="0" borderId="56" xfId="1" applyFont="1" applyBorder="1" applyAlignment="1">
      <alignment vertical="center"/>
    </xf>
    <xf numFmtId="41" fontId="38" fillId="0" borderId="9" xfId="1" applyFont="1" applyBorder="1" applyAlignment="1">
      <alignment horizontal="right" vertical="center"/>
    </xf>
    <xf numFmtId="176" fontId="8" fillId="10" borderId="4" xfId="1" applyNumberFormat="1" applyFont="1" applyFill="1" applyBorder="1" applyAlignment="1">
      <alignment vertical="center"/>
    </xf>
    <xf numFmtId="177" fontId="8" fillId="7" borderId="4" xfId="5" applyNumberFormat="1" applyFont="1" applyFill="1" applyBorder="1" applyAlignment="1">
      <alignment vertical="center"/>
    </xf>
    <xf numFmtId="177" fontId="6" fillId="8" borderId="4" xfId="5" applyNumberFormat="1" applyFont="1" applyFill="1" applyBorder="1" applyAlignment="1">
      <alignment vertical="center"/>
    </xf>
    <xf numFmtId="177" fontId="6" fillId="4" borderId="19" xfId="5" applyNumberFormat="1" applyFont="1" applyFill="1" applyBorder="1" applyAlignment="1">
      <alignment vertical="center"/>
    </xf>
    <xf numFmtId="177" fontId="6" fillId="0" borderId="20" xfId="5" applyNumberFormat="1" applyFont="1" applyFill="1" applyBorder="1" applyAlignment="1">
      <alignment vertical="center"/>
    </xf>
    <xf numFmtId="177" fontId="6" fillId="4" borderId="9" xfId="5" applyNumberFormat="1" applyFont="1" applyFill="1" applyBorder="1" applyAlignment="1">
      <alignment vertical="center"/>
    </xf>
    <xf numFmtId="177" fontId="6" fillId="8" borderId="23" xfId="5" applyNumberFormat="1" applyFont="1" applyFill="1" applyBorder="1" applyAlignment="1">
      <alignment vertical="center"/>
    </xf>
    <xf numFmtId="177" fontId="6" fillId="0" borderId="9" xfId="5" applyNumberFormat="1" applyFont="1" applyFill="1" applyBorder="1" applyAlignment="1">
      <alignment vertical="center"/>
    </xf>
    <xf numFmtId="177" fontId="6" fillId="4" borderId="7" xfId="5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4" borderId="20" xfId="1" applyNumberFormat="1" applyFont="1" applyFill="1" applyBorder="1" applyAlignment="1">
      <alignment vertical="center"/>
    </xf>
    <xf numFmtId="176" fontId="6" fillId="4" borderId="16" xfId="1" applyNumberFormat="1" applyFont="1" applyFill="1" applyBorder="1" applyAlignment="1">
      <alignment vertical="center"/>
    </xf>
    <xf numFmtId="179" fontId="6" fillId="4" borderId="7" xfId="1" applyNumberFormat="1" applyFont="1" applyFill="1" applyBorder="1" applyAlignment="1">
      <alignment vertical="center"/>
    </xf>
    <xf numFmtId="179" fontId="6" fillId="4" borderId="20" xfId="1" applyNumberFormat="1" applyFont="1" applyFill="1" applyBorder="1" applyAlignment="1">
      <alignment vertical="center"/>
    </xf>
    <xf numFmtId="179" fontId="6" fillId="0" borderId="37" xfId="1" applyNumberFormat="1" applyFont="1" applyFill="1" applyBorder="1" applyAlignment="1">
      <alignment vertical="center"/>
    </xf>
    <xf numFmtId="176" fontId="6" fillId="0" borderId="27" xfId="1" applyNumberFormat="1" applyFont="1" applyFill="1" applyBorder="1" applyAlignment="1">
      <alignment vertical="center"/>
    </xf>
    <xf numFmtId="179" fontId="6" fillId="0" borderId="9" xfId="1" applyNumberFormat="1" applyFont="1" applyFill="1" applyBorder="1" applyAlignment="1">
      <alignment vertical="center"/>
    </xf>
    <xf numFmtId="176" fontId="6" fillId="0" borderId="31" xfId="1" applyNumberFormat="1" applyFont="1" applyFill="1" applyBorder="1" applyAlignment="1">
      <alignment vertical="center"/>
    </xf>
    <xf numFmtId="176" fontId="6" fillId="0" borderId="37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6" fontId="6" fillId="4" borderId="7" xfId="5" applyNumberFormat="1" applyFont="1" applyFill="1" applyBorder="1" applyAlignment="1">
      <alignment vertical="center"/>
    </xf>
    <xf numFmtId="176" fontId="6" fillId="0" borderId="7" xfId="5" applyNumberFormat="1" applyFont="1" applyFill="1" applyBorder="1" applyAlignment="1">
      <alignment vertical="center"/>
    </xf>
    <xf numFmtId="176" fontId="8" fillId="10" borderId="4" xfId="5" applyNumberFormat="1" applyFont="1" applyFill="1" applyBorder="1" applyAlignment="1">
      <alignment vertical="center"/>
    </xf>
    <xf numFmtId="176" fontId="8" fillId="10" borderId="30" xfId="1" applyNumberFormat="1" applyFont="1" applyFill="1" applyBorder="1" applyAlignment="1">
      <alignment vertical="center"/>
    </xf>
    <xf numFmtId="176" fontId="8" fillId="5" borderId="4" xfId="1" applyNumberFormat="1" applyFont="1" applyFill="1" applyBorder="1" applyAlignment="1">
      <alignment vertical="center"/>
    </xf>
    <xf numFmtId="177" fontId="6" fillId="0" borderId="15" xfId="5" applyNumberFormat="1" applyFont="1" applyFill="1" applyBorder="1" applyAlignment="1">
      <alignment vertical="center"/>
    </xf>
    <xf numFmtId="176" fontId="6" fillId="4" borderId="27" xfId="1" applyNumberFormat="1" applyFont="1" applyFill="1" applyBorder="1" applyAlignment="1">
      <alignment vertical="center"/>
    </xf>
    <xf numFmtId="176" fontId="8" fillId="7" borderId="30" xfId="1" applyNumberFormat="1" applyFont="1" applyFill="1" applyBorder="1" applyAlignment="1">
      <alignment vertical="center"/>
    </xf>
    <xf numFmtId="179" fontId="6" fillId="4" borderId="9" xfId="1" applyNumberFormat="1" applyFont="1" applyFill="1" applyBorder="1" applyAlignment="1">
      <alignment vertical="center"/>
    </xf>
    <xf numFmtId="41" fontId="5" fillId="4" borderId="0" xfId="1" applyFont="1" applyFill="1" applyBorder="1" applyAlignment="1">
      <alignment vertical="center"/>
    </xf>
    <xf numFmtId="176" fontId="8" fillId="10" borderId="19" xfId="1" applyNumberFormat="1" applyFont="1" applyFill="1" applyBorder="1" applyAlignment="1">
      <alignment vertical="center"/>
    </xf>
    <xf numFmtId="176" fontId="8" fillId="10" borderId="11" xfId="1" applyNumberFormat="1" applyFont="1" applyFill="1" applyBorder="1">
      <alignment vertical="center"/>
    </xf>
    <xf numFmtId="0" fontId="6" fillId="4" borderId="11" xfId="0" applyFont="1" applyFill="1" applyBorder="1" applyAlignment="1">
      <alignment horizontal="left" vertical="center"/>
    </xf>
    <xf numFmtId="41" fontId="7" fillId="0" borderId="40" xfId="1" applyFont="1" applyBorder="1">
      <alignment vertical="center"/>
    </xf>
    <xf numFmtId="0" fontId="7" fillId="0" borderId="40" xfId="0" applyFont="1" applyBorder="1">
      <alignment vertical="center"/>
    </xf>
    <xf numFmtId="0" fontId="6" fillId="0" borderId="1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0" fontId="9" fillId="7" borderId="23" xfId="0" applyFont="1" applyFill="1" applyBorder="1" applyAlignment="1">
      <alignment horizontal="right" vertical="center" wrapText="1" shrinkToFit="1"/>
    </xf>
    <xf numFmtId="41" fontId="38" fillId="0" borderId="60" xfId="1" applyFont="1" applyBorder="1" applyAlignment="1">
      <alignment horizontal="right" vertical="center"/>
    </xf>
    <xf numFmtId="0" fontId="6" fillId="0" borderId="21" xfId="0" applyFont="1" applyBorder="1">
      <alignment vertical="center"/>
    </xf>
    <xf numFmtId="0" fontId="6" fillId="0" borderId="34" xfId="0" applyFont="1" applyBorder="1" applyAlignment="1">
      <alignment horizontal="left" vertical="center" shrinkToFit="1"/>
    </xf>
    <xf numFmtId="0" fontId="6" fillId="0" borderId="57" xfId="0" applyFont="1" applyBorder="1" applyAlignment="1">
      <alignment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33" xfId="1" applyNumberFormat="1" applyFont="1" applyFill="1" applyBorder="1">
      <alignment vertical="center"/>
    </xf>
    <xf numFmtId="0" fontId="6" fillId="0" borderId="36" xfId="0" applyFont="1" applyBorder="1" applyAlignment="1">
      <alignment horizontal="left" vertical="center" shrinkToFit="1"/>
    </xf>
    <xf numFmtId="0" fontId="10" fillId="8" borderId="10" xfId="0" applyFont="1" applyFill="1" applyBorder="1" applyAlignment="1">
      <alignment horizontal="right" vertical="center" wrapText="1" shrinkToFit="1"/>
    </xf>
    <xf numFmtId="176" fontId="6" fillId="8" borderId="23" xfId="1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right" vertical="center" wrapText="1" shrinkToFit="1"/>
    </xf>
    <xf numFmtId="176" fontId="6" fillId="4" borderId="23" xfId="5" applyNumberFormat="1" applyFont="1" applyFill="1" applyBorder="1">
      <alignment vertical="center"/>
    </xf>
    <xf numFmtId="176" fontId="8" fillId="7" borderId="23" xfId="1" applyNumberFormat="1" applyFont="1" applyFill="1" applyBorder="1">
      <alignment vertical="center"/>
    </xf>
    <xf numFmtId="0" fontId="9" fillId="10" borderId="10" xfId="0" applyFont="1" applyFill="1" applyBorder="1" applyAlignment="1">
      <alignment horizontal="right" vertical="center" wrapText="1" shrinkToFit="1"/>
    </xf>
    <xf numFmtId="0" fontId="6" fillId="4" borderId="10" xfId="0" applyFont="1" applyFill="1" applyBorder="1">
      <alignment vertical="center"/>
    </xf>
    <xf numFmtId="3" fontId="10" fillId="0" borderId="23" xfId="0" applyNumberFormat="1" applyFont="1" applyBorder="1" applyAlignment="1">
      <alignment horizontal="right" vertical="center" wrapText="1" shrinkToFit="1"/>
    </xf>
    <xf numFmtId="0" fontId="10" fillId="8" borderId="30" xfId="0" applyFont="1" applyFill="1" applyBorder="1" applyAlignment="1">
      <alignment horizontal="right" vertical="center" wrapText="1" shrinkToFit="1"/>
    </xf>
    <xf numFmtId="176" fontId="6" fillId="8" borderId="1" xfId="1" applyNumberFormat="1" applyFont="1" applyFill="1" applyBorder="1">
      <alignment vertical="center"/>
    </xf>
    <xf numFmtId="0" fontId="6" fillId="4" borderId="4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horizontal="right" vertical="center" wrapText="1" shrinkToFit="1"/>
    </xf>
    <xf numFmtId="0" fontId="6" fillId="4" borderId="30" xfId="0" applyFont="1" applyFill="1" applyBorder="1" applyAlignment="1">
      <alignment vertical="center" wrapText="1" shrinkToFit="1"/>
    </xf>
    <xf numFmtId="0" fontId="6" fillId="4" borderId="9" xfId="0" applyFont="1" applyFill="1" applyBorder="1" applyAlignment="1">
      <alignment vertical="center" wrapText="1" shrinkToFit="1"/>
    </xf>
    <xf numFmtId="0" fontId="6" fillId="0" borderId="37" xfId="0" applyFont="1" applyBorder="1" applyAlignment="1">
      <alignment horizontal="left" vertical="center" shrinkToFit="1"/>
    </xf>
    <xf numFmtId="0" fontId="6" fillId="4" borderId="15" xfId="0" applyFont="1" applyFill="1" applyBorder="1" applyAlignment="1">
      <alignment vertical="center" shrinkToFit="1"/>
    </xf>
    <xf numFmtId="0" fontId="6" fillId="4" borderId="37" xfId="0" applyFont="1" applyFill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32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vertical="center" shrinkToFit="1"/>
    </xf>
    <xf numFmtId="0" fontId="6" fillId="4" borderId="8" xfId="6" applyFont="1" applyFill="1" applyBorder="1" applyAlignment="1">
      <alignment horizontal="left" vertical="center" shrinkToFit="1"/>
    </xf>
    <xf numFmtId="0" fontId="6" fillId="4" borderId="8" xfId="6" applyFont="1" applyFill="1" applyBorder="1" applyAlignment="1">
      <alignment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left" vertical="center" shrinkToFit="1"/>
    </xf>
    <xf numFmtId="0" fontId="8" fillId="4" borderId="8" xfId="0" applyFont="1" applyFill="1" applyBorder="1" applyAlignment="1">
      <alignment vertical="center" shrinkToFit="1"/>
    </xf>
    <xf numFmtId="0" fontId="8" fillId="4" borderId="47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5" fillId="4" borderId="7" xfId="0" applyFont="1" applyFill="1" applyBorder="1">
      <alignment vertical="center"/>
    </xf>
    <xf numFmtId="0" fontId="8" fillId="0" borderId="7" xfId="0" applyFont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4" borderId="21" xfId="0" applyFont="1" applyFill="1" applyBorder="1">
      <alignment vertical="center"/>
    </xf>
    <xf numFmtId="0" fontId="8" fillId="4" borderId="21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6" fillId="4" borderId="8" xfId="2" applyFont="1" applyFill="1" applyBorder="1" applyAlignment="1">
      <alignment vertical="center" shrinkToFit="1"/>
    </xf>
    <xf numFmtId="0" fontId="10" fillId="4" borderId="7" xfId="0" applyFont="1" applyFill="1" applyBorder="1" applyAlignment="1">
      <alignment horizontal="right" vertical="center" shrinkToFit="1"/>
    </xf>
    <xf numFmtId="3" fontId="10" fillId="4" borderId="7" xfId="0" applyNumberFormat="1" applyFont="1" applyFill="1" applyBorder="1" applyAlignment="1">
      <alignment horizontal="right" vertical="center" shrinkToFit="1"/>
    </xf>
    <xf numFmtId="3" fontId="10" fillId="0" borderId="7" xfId="0" applyNumberFormat="1" applyFont="1" applyBorder="1" applyAlignment="1">
      <alignment horizontal="right" vertical="center" shrinkToFit="1"/>
    </xf>
    <xf numFmtId="41" fontId="10" fillId="4" borderId="7" xfId="1" applyFont="1" applyFill="1" applyBorder="1" applyAlignment="1">
      <alignment horizontal="right" vertical="center" shrinkToFit="1"/>
    </xf>
    <xf numFmtId="3" fontId="42" fillId="0" borderId="54" xfId="0" applyNumberFormat="1" applyFont="1" applyBorder="1" applyAlignment="1">
      <alignment horizontal="right" vertical="center" shrinkToFit="1"/>
    </xf>
    <xf numFmtId="0" fontId="42" fillId="0" borderId="55" xfId="0" applyFont="1" applyBorder="1" applyAlignment="1">
      <alignment horizontal="right" vertical="center" shrinkToFit="1"/>
    </xf>
    <xf numFmtId="3" fontId="42" fillId="0" borderId="7" xfId="0" applyNumberFormat="1" applyFont="1" applyBorder="1" applyAlignment="1">
      <alignment horizontal="right" vertical="center" shrinkToFit="1"/>
    </xf>
    <xf numFmtId="0" fontId="42" fillId="0" borderId="7" xfId="0" applyFont="1" applyBorder="1" applyAlignment="1">
      <alignment horizontal="right" vertical="center" shrinkToFit="1"/>
    </xf>
    <xf numFmtId="0" fontId="42" fillId="0" borderId="61" xfId="0" applyFont="1" applyBorder="1" applyAlignment="1">
      <alignment horizontal="right" vertical="center" shrinkToFit="1"/>
    </xf>
    <xf numFmtId="181" fontId="25" fillId="0" borderId="5" xfId="0" applyNumberFormat="1" applyFont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6" fillId="4" borderId="30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right" vertical="center" shrinkToFit="1"/>
    </xf>
    <xf numFmtId="0" fontId="10" fillId="4" borderId="13" xfId="0" applyFont="1" applyFill="1" applyBorder="1" applyAlignment="1">
      <alignment horizontal="right" vertical="center" shrinkToFit="1"/>
    </xf>
    <xf numFmtId="0" fontId="10" fillId="0" borderId="12" xfId="0" applyFont="1" applyBorder="1" applyAlignment="1">
      <alignment horizontal="right" vertical="center" shrinkToFit="1"/>
    </xf>
    <xf numFmtId="3" fontId="10" fillId="0" borderId="13" xfId="0" applyNumberFormat="1" applyFont="1" applyBorder="1" applyAlignment="1">
      <alignment horizontal="right" vertical="center" wrapText="1" shrinkToFit="1"/>
    </xf>
    <xf numFmtId="3" fontId="6" fillId="4" borderId="13" xfId="0" applyNumberFormat="1" applyFont="1" applyFill="1" applyBorder="1" applyAlignment="1">
      <alignment horizontal="right" vertical="center" wrapText="1" shrinkToFit="1"/>
    </xf>
    <xf numFmtId="0" fontId="6" fillId="4" borderId="7" xfId="0" applyFont="1" applyFill="1" applyBorder="1">
      <alignment vertical="center"/>
    </xf>
    <xf numFmtId="0" fontId="38" fillId="0" borderId="59" xfId="0" applyFont="1" applyBorder="1" applyAlignment="1">
      <alignment horizontal="left" vertical="center" wrapText="1"/>
    </xf>
    <xf numFmtId="3" fontId="42" fillId="0" borderId="62" xfId="0" applyNumberFormat="1" applyFont="1" applyBorder="1" applyAlignment="1">
      <alignment horizontal="right" vertical="center" shrinkToFit="1"/>
    </xf>
    <xf numFmtId="0" fontId="6" fillId="4" borderId="6" xfId="0" applyFont="1" applyFill="1" applyBorder="1">
      <alignment vertical="center"/>
    </xf>
    <xf numFmtId="0" fontId="6" fillId="4" borderId="6" xfId="0" applyFont="1" applyFill="1" applyBorder="1" applyAlignment="1">
      <alignment vertical="center" shrinkToFit="1"/>
    </xf>
    <xf numFmtId="0" fontId="38" fillId="0" borderId="19" xfId="0" applyFont="1" applyBorder="1" applyAlignment="1">
      <alignment horizontal="left" vertical="center" wrapText="1"/>
    </xf>
    <xf numFmtId="41" fontId="38" fillId="0" borderId="63" xfId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0" xfId="6" applyFont="1" applyFill="1" applyBorder="1">
      <alignment vertical="center"/>
    </xf>
    <xf numFmtId="0" fontId="6" fillId="4" borderId="10" xfId="6" applyFont="1" applyFill="1" applyBorder="1" applyAlignment="1">
      <alignment vertical="center" shrinkToFit="1"/>
    </xf>
    <xf numFmtId="0" fontId="6" fillId="4" borderId="23" xfId="6" applyFont="1" applyFill="1" applyBorder="1" applyAlignment="1">
      <alignment vertical="center" shrinkToFit="1"/>
    </xf>
    <xf numFmtId="0" fontId="6" fillId="4" borderId="30" xfId="6" applyFont="1" applyFill="1" applyBorder="1" applyAlignment="1">
      <alignment vertical="center" shrinkToFit="1"/>
    </xf>
    <xf numFmtId="0" fontId="6" fillId="4" borderId="10" xfId="7" applyFont="1" applyFill="1" applyBorder="1" applyAlignment="1">
      <alignment vertical="center" shrinkToFit="1"/>
    </xf>
    <xf numFmtId="0" fontId="6" fillId="0" borderId="37" xfId="7" applyFont="1" applyFill="1" applyBorder="1" applyAlignment="1">
      <alignment horizontal="left" vertical="center" shrinkToFit="1"/>
    </xf>
    <xf numFmtId="41" fontId="10" fillId="4" borderId="23" xfId="5" applyFont="1" applyFill="1" applyBorder="1" applyAlignment="1">
      <alignment horizontal="right" vertical="center" wrapText="1" shrinkToFit="1"/>
    </xf>
    <xf numFmtId="177" fontId="6" fillId="4" borderId="30" xfId="5" applyNumberFormat="1" applyFont="1" applyFill="1" applyBorder="1" applyAlignment="1">
      <alignment vertical="center"/>
    </xf>
    <xf numFmtId="177" fontId="6" fillId="4" borderId="35" xfId="5" applyNumberFormat="1" applyFont="1" applyFill="1" applyBorder="1">
      <alignment vertical="center"/>
    </xf>
    <xf numFmtId="176" fontId="6" fillId="4" borderId="30" xfId="5" applyNumberFormat="1" applyFont="1" applyFill="1" applyBorder="1">
      <alignment vertical="center"/>
    </xf>
    <xf numFmtId="0" fontId="6" fillId="4" borderId="16" xfId="6" applyFont="1" applyFill="1" applyBorder="1">
      <alignment vertical="center"/>
    </xf>
    <xf numFmtId="0" fontId="6" fillId="4" borderId="16" xfId="6" applyFont="1" applyFill="1" applyBorder="1" applyAlignment="1">
      <alignment vertical="center" shrinkToFit="1"/>
    </xf>
    <xf numFmtId="0" fontId="6" fillId="4" borderId="21" xfId="7" applyFont="1" applyFill="1" applyBorder="1" applyAlignment="1">
      <alignment vertical="center" shrinkToFit="1"/>
    </xf>
    <xf numFmtId="41" fontId="10" fillId="4" borderId="31" xfId="5" applyFont="1" applyFill="1" applyBorder="1" applyAlignment="1">
      <alignment horizontal="right" vertical="center" wrapText="1" shrinkToFit="1"/>
    </xf>
    <xf numFmtId="177" fontId="6" fillId="0" borderId="16" xfId="5" applyNumberFormat="1" applyFont="1" applyFill="1" applyBorder="1" applyAlignment="1">
      <alignment vertical="center"/>
    </xf>
    <xf numFmtId="177" fontId="6" fillId="0" borderId="16" xfId="5" applyNumberFormat="1" applyFont="1" applyFill="1" applyBorder="1">
      <alignment vertical="center"/>
    </xf>
    <xf numFmtId="176" fontId="6" fillId="4" borderId="31" xfId="5" applyNumberFormat="1" applyFont="1" applyFill="1" applyBorder="1">
      <alignment vertical="center"/>
    </xf>
    <xf numFmtId="0" fontId="6" fillId="0" borderId="27" xfId="7" applyFont="1" applyFill="1" applyBorder="1" applyAlignment="1">
      <alignment horizontal="left" vertical="center" shrinkToFit="1"/>
    </xf>
    <xf numFmtId="0" fontId="6" fillId="4" borderId="11" xfId="6" applyFont="1" applyFill="1" applyBorder="1">
      <alignment vertical="center"/>
    </xf>
    <xf numFmtId="0" fontId="6" fillId="4" borderId="11" xfId="6" applyFont="1" applyFill="1" applyBorder="1" applyAlignment="1">
      <alignment vertical="center" shrinkToFit="1"/>
    </xf>
    <xf numFmtId="0" fontId="6" fillId="4" borderId="6" xfId="6" applyFont="1" applyFill="1" applyBorder="1" applyAlignment="1">
      <alignment vertical="center" shrinkToFit="1"/>
    </xf>
    <xf numFmtId="0" fontId="6" fillId="4" borderId="19" xfId="6" applyFont="1" applyFill="1" applyBorder="1" applyAlignment="1">
      <alignment vertical="center" shrinkToFit="1"/>
    </xf>
    <xf numFmtId="0" fontId="6" fillId="4" borderId="11" xfId="7" applyFont="1" applyFill="1" applyBorder="1" applyAlignment="1">
      <alignment vertical="center" shrinkToFit="1"/>
    </xf>
    <xf numFmtId="176" fontId="6" fillId="4" borderId="6" xfId="5" applyNumberFormat="1" applyFont="1" applyFill="1" applyBorder="1">
      <alignment vertical="center"/>
    </xf>
    <xf numFmtId="0" fontId="6" fillId="0" borderId="13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176" fontId="6" fillId="4" borderId="23" xfId="5" applyNumberFormat="1" applyFont="1" applyFill="1" applyBorder="1" applyAlignment="1">
      <alignment vertical="center"/>
    </xf>
    <xf numFmtId="3" fontId="10" fillId="4" borderId="10" xfId="0" applyNumberFormat="1" applyFont="1" applyFill="1" applyBorder="1" applyAlignment="1">
      <alignment horizontal="right" vertical="center" wrapText="1" shrinkToFit="1"/>
    </xf>
    <xf numFmtId="0" fontId="6" fillId="0" borderId="16" xfId="0" applyFont="1" applyBorder="1" applyAlignment="1">
      <alignment horizontal="left" vertical="center"/>
    </xf>
    <xf numFmtId="176" fontId="6" fillId="4" borderId="4" xfId="1" applyNumberFormat="1" applyFont="1" applyFill="1" applyBorder="1" applyAlignment="1">
      <alignment vertical="center"/>
    </xf>
    <xf numFmtId="176" fontId="6" fillId="4" borderId="3" xfId="1" applyNumberFormat="1" applyFont="1" applyFill="1" applyBorder="1">
      <alignment vertical="center"/>
    </xf>
    <xf numFmtId="180" fontId="10" fillId="0" borderId="12" xfId="7" applyNumberFormat="1" applyFont="1" applyFill="1" applyBorder="1" applyAlignment="1">
      <alignment horizontal="right" vertical="center" wrapText="1" shrinkToFit="1"/>
    </xf>
    <xf numFmtId="0" fontId="6" fillId="4" borderId="30" xfId="7" applyFont="1" applyFill="1" applyBorder="1" applyAlignment="1">
      <alignment horizontal="left" vertical="center" shrinkToFit="1"/>
    </xf>
    <xf numFmtId="180" fontId="10" fillId="0" borderId="35" xfId="5" applyNumberFormat="1" applyFont="1" applyFill="1" applyBorder="1" applyAlignment="1">
      <alignment horizontal="right" vertical="center" wrapText="1" shrinkToFit="1"/>
    </xf>
    <xf numFmtId="177" fontId="6" fillId="4" borderId="30" xfId="5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>
      <alignment vertical="center"/>
    </xf>
    <xf numFmtId="176" fontId="6" fillId="0" borderId="5" xfId="0" applyNumberFormat="1" applyFont="1" applyBorder="1">
      <alignment vertical="center"/>
    </xf>
    <xf numFmtId="0" fontId="6" fillId="4" borderId="3" xfId="0" applyFont="1" applyFill="1" applyBorder="1" applyAlignment="1">
      <alignment horizontal="left" vertical="center" shrinkToFit="1"/>
    </xf>
    <xf numFmtId="176" fontId="6" fillId="4" borderId="4" xfId="1" applyNumberFormat="1" applyFont="1" applyFill="1" applyBorder="1">
      <alignment vertical="center"/>
    </xf>
    <xf numFmtId="176" fontId="6" fillId="4" borderId="5" xfId="0" applyNumberFormat="1" applyFont="1" applyFill="1" applyBorder="1">
      <alignment vertical="center"/>
    </xf>
    <xf numFmtId="0" fontId="9" fillId="5" borderId="7" xfId="0" applyFont="1" applyFill="1" applyBorder="1" applyAlignment="1">
      <alignment horizontal="right" vertical="center" wrapText="1" shrinkToFit="1"/>
    </xf>
    <xf numFmtId="176" fontId="8" fillId="5" borderId="30" xfId="1" applyNumberFormat="1" applyFont="1" applyFill="1" applyBorder="1" applyAlignment="1">
      <alignment vertical="center"/>
    </xf>
    <xf numFmtId="176" fontId="8" fillId="5" borderId="1" xfId="1" applyNumberFormat="1" applyFont="1" applyFill="1" applyBorder="1">
      <alignment vertical="center"/>
    </xf>
    <xf numFmtId="176" fontId="8" fillId="5" borderId="23" xfId="0" applyNumberFormat="1" applyFont="1" applyFill="1" applyBorder="1">
      <alignment vertical="center"/>
    </xf>
    <xf numFmtId="0" fontId="8" fillId="4" borderId="47" xfId="0" applyFont="1" applyFill="1" applyBorder="1">
      <alignment vertical="center"/>
    </xf>
    <xf numFmtId="0" fontId="8" fillId="4" borderId="35" xfId="0" applyFont="1" applyFill="1" applyBorder="1">
      <alignment vertical="center"/>
    </xf>
    <xf numFmtId="0" fontId="8" fillId="4" borderId="35" xfId="0" applyFont="1" applyFill="1" applyBorder="1" applyAlignment="1">
      <alignment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10" fillId="4" borderId="35" xfId="0" applyFont="1" applyFill="1" applyBorder="1" applyAlignment="1">
      <alignment horizontal="right" vertical="center" wrapText="1" shrinkToFit="1"/>
    </xf>
    <xf numFmtId="176" fontId="6" fillId="4" borderId="35" xfId="0" applyNumberFormat="1" applyFont="1" applyFill="1" applyBorder="1">
      <alignment vertical="center"/>
    </xf>
    <xf numFmtId="176" fontId="6" fillId="4" borderId="35" xfId="1" applyNumberFormat="1" applyFont="1" applyFill="1" applyBorder="1" applyAlignment="1">
      <alignment vertical="center"/>
    </xf>
    <xf numFmtId="0" fontId="6" fillId="0" borderId="47" xfId="0" applyFont="1" applyBorder="1" applyAlignment="1">
      <alignment horizontal="left" vertical="center" shrinkToFit="1"/>
    </xf>
    <xf numFmtId="176" fontId="6" fillId="0" borderId="35" xfId="1" applyNumberFormat="1" applyFont="1" applyFill="1" applyBorder="1" applyAlignment="1">
      <alignment vertical="center"/>
    </xf>
    <xf numFmtId="0" fontId="6" fillId="4" borderId="12" xfId="0" applyFont="1" applyFill="1" applyBorder="1">
      <alignment vertical="center"/>
    </xf>
    <xf numFmtId="0" fontId="6" fillId="4" borderId="16" xfId="0" applyFont="1" applyFill="1" applyBorder="1" applyAlignment="1">
      <alignment vertical="center" shrinkToFit="1"/>
    </xf>
    <xf numFmtId="0" fontId="42" fillId="0" borderId="65" xfId="0" applyFont="1" applyBorder="1" applyAlignment="1">
      <alignment horizontal="right" vertical="center" shrinkToFit="1"/>
    </xf>
    <xf numFmtId="0" fontId="5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25" fillId="0" borderId="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36" fillId="5" borderId="2" xfId="0" applyFont="1" applyFill="1" applyBorder="1" applyAlignment="1">
      <alignment horizontal="left" vertical="center"/>
    </xf>
    <xf numFmtId="0" fontId="36" fillId="5" borderId="3" xfId="0" applyFont="1" applyFill="1" applyBorder="1" applyAlignment="1">
      <alignment horizontal="left" vertical="center"/>
    </xf>
    <xf numFmtId="0" fontId="36" fillId="5" borderId="4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12" borderId="48" xfId="0" applyFont="1" applyFill="1" applyBorder="1" applyAlignment="1">
      <alignment horizontal="left" vertical="center"/>
    </xf>
    <xf numFmtId="0" fontId="31" fillId="12" borderId="49" xfId="0" applyFont="1" applyFill="1" applyBorder="1" applyAlignment="1">
      <alignment horizontal="left" vertical="center"/>
    </xf>
    <xf numFmtId="0" fontId="31" fillId="12" borderId="50" xfId="0" applyFont="1" applyFill="1" applyBorder="1" applyAlignment="1">
      <alignment horizontal="left" vertical="center"/>
    </xf>
    <xf numFmtId="0" fontId="31" fillId="5" borderId="10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/>
    </xf>
    <xf numFmtId="0" fontId="31" fillId="10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left" vertical="center"/>
    </xf>
    <xf numFmtId="0" fontId="31" fillId="5" borderId="3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horizontal="left" vertical="center"/>
    </xf>
    <xf numFmtId="0" fontId="31" fillId="10" borderId="1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left" vertical="center"/>
    </xf>
    <xf numFmtId="0" fontId="36" fillId="10" borderId="3" xfId="0" applyFont="1" applyFill="1" applyBorder="1" applyAlignment="1">
      <alignment horizontal="left" vertical="center"/>
    </xf>
    <xf numFmtId="0" fontId="31" fillId="5" borderId="4" xfId="0" applyFont="1" applyFill="1" applyBorder="1" applyAlignment="1">
      <alignment horizontal="left" vertical="center"/>
    </xf>
    <xf numFmtId="0" fontId="31" fillId="12" borderId="48" xfId="0" applyFont="1" applyFill="1" applyBorder="1">
      <alignment vertical="center"/>
    </xf>
    <xf numFmtId="0" fontId="31" fillId="12" borderId="49" xfId="0" applyFont="1" applyFill="1" applyBorder="1">
      <alignment vertical="center"/>
    </xf>
    <xf numFmtId="0" fontId="31" fillId="12" borderId="50" xfId="0" applyFont="1" applyFill="1" applyBorder="1">
      <alignment vertical="center"/>
    </xf>
    <xf numFmtId="0" fontId="31" fillId="10" borderId="4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8" fillId="7" borderId="2" xfId="0" applyFont="1" applyFill="1" applyBorder="1" applyAlignment="1">
      <alignment horizontal="left" vertical="center" shrinkToFit="1"/>
    </xf>
    <xf numFmtId="0" fontId="8" fillId="7" borderId="3" xfId="0" applyFont="1" applyFill="1" applyBorder="1" applyAlignment="1">
      <alignment horizontal="left" vertical="center" shrinkToFit="1"/>
    </xf>
    <xf numFmtId="0" fontId="8" fillId="7" borderId="4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8" borderId="23" xfId="0" applyFont="1" applyFill="1" applyBorder="1" applyAlignment="1">
      <alignment horizontal="left" vertical="center" shrinkToFit="1"/>
    </xf>
    <xf numFmtId="0" fontId="6" fillId="4" borderId="6" xfId="2" applyFont="1" applyFill="1" applyBorder="1" applyAlignment="1">
      <alignment horizontal="left" vertical="center" shrinkToFit="1"/>
    </xf>
    <xf numFmtId="0" fontId="8" fillId="10" borderId="5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left" vertical="center" shrinkToFit="1"/>
    </xf>
    <xf numFmtId="0" fontId="6" fillId="8" borderId="3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shrinkToFit="1"/>
    </xf>
    <xf numFmtId="0" fontId="8" fillId="10" borderId="10" xfId="0" applyFont="1" applyFill="1" applyBorder="1" applyAlignment="1">
      <alignment horizontal="left" vertical="center" shrinkToFit="1"/>
    </xf>
    <xf numFmtId="0" fontId="8" fillId="10" borderId="1" xfId="0" applyFont="1" applyFill="1" applyBorder="1" applyAlignment="1">
      <alignment horizontal="left" vertical="center" shrinkToFit="1"/>
    </xf>
    <xf numFmtId="0" fontId="8" fillId="10" borderId="30" xfId="0" applyFont="1" applyFill="1" applyBorder="1" applyAlignment="1">
      <alignment horizontal="left" vertical="center" shrinkToFit="1"/>
    </xf>
    <xf numFmtId="0" fontId="8" fillId="7" borderId="23" xfId="0" applyFont="1" applyFill="1" applyBorder="1" applyAlignment="1">
      <alignment horizontal="left" vertical="center" shrinkToFit="1"/>
    </xf>
    <xf numFmtId="0" fontId="6" fillId="4" borderId="5" xfId="2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8" fillId="7" borderId="5" xfId="0" applyFont="1" applyFill="1" applyBorder="1" applyAlignment="1">
      <alignment horizontal="left" vertical="center" shrinkToFit="1"/>
    </xf>
    <xf numFmtId="0" fontId="6" fillId="8" borderId="2" xfId="0" applyFont="1" applyFill="1" applyBorder="1">
      <alignment vertical="center"/>
    </xf>
    <xf numFmtId="0" fontId="6" fillId="8" borderId="3" xfId="0" applyFont="1" applyFill="1" applyBorder="1">
      <alignment vertical="center"/>
    </xf>
    <xf numFmtId="0" fontId="6" fillId="8" borderId="4" xfId="0" applyFont="1" applyFill="1" applyBorder="1">
      <alignment vertical="center"/>
    </xf>
    <xf numFmtId="0" fontId="6" fillId="4" borderId="11" xfId="2" applyFont="1" applyFill="1" applyBorder="1" applyAlignment="1">
      <alignment horizontal="left" vertical="center" shrinkToFit="1"/>
    </xf>
    <xf numFmtId="0" fontId="6" fillId="4" borderId="19" xfId="2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horizontal="left" vertical="center" shrinkToFit="1"/>
    </xf>
    <xf numFmtId="0" fontId="6" fillId="4" borderId="9" xfId="2" applyFont="1" applyFill="1" applyBorder="1" applyAlignment="1">
      <alignment horizontal="left" vertical="center" shrinkToFit="1"/>
    </xf>
    <xf numFmtId="0" fontId="6" fillId="4" borderId="7" xfId="2" applyFont="1" applyFill="1" applyBorder="1" applyAlignment="1">
      <alignment horizontal="left" vertical="center" shrinkToFit="1"/>
    </xf>
    <xf numFmtId="0" fontId="6" fillId="8" borderId="5" xfId="2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4" borderId="8" xfId="2" applyFont="1" applyFill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1" fontId="5" fillId="4" borderId="1" xfId="1" applyFont="1" applyFill="1" applyBorder="1" applyAlignment="1">
      <alignment horizontal="right" vertical="center"/>
    </xf>
    <xf numFmtId="41" fontId="5" fillId="4" borderId="9" xfId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8" fillId="5" borderId="2" xfId="0" applyFont="1" applyFill="1" applyBorder="1" applyAlignment="1">
      <alignment horizontal="left" vertical="center" shrinkToFit="1"/>
    </xf>
    <xf numFmtId="0" fontId="8" fillId="5" borderId="3" xfId="0" applyFont="1" applyFill="1" applyBorder="1" applyAlignment="1">
      <alignment horizontal="left" vertical="center" shrinkToFit="1"/>
    </xf>
    <xf numFmtId="0" fontId="8" fillId="10" borderId="6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shrinkToFit="1"/>
    </xf>
    <xf numFmtId="0" fontId="6" fillId="8" borderId="6" xfId="0" applyFont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8" fillId="7" borderId="2" xfId="6" applyFont="1" applyFill="1" applyBorder="1" applyAlignment="1">
      <alignment horizontal="left" vertical="center" shrinkToFit="1"/>
    </xf>
    <xf numFmtId="0" fontId="8" fillId="7" borderId="3" xfId="6" applyFont="1" applyFill="1" applyBorder="1" applyAlignment="1">
      <alignment horizontal="left" vertical="center" shrinkToFit="1"/>
    </xf>
    <xf numFmtId="0" fontId="8" fillId="7" borderId="4" xfId="6" applyFont="1" applyFill="1" applyBorder="1" applyAlignment="1">
      <alignment horizontal="left" vertical="center" shrinkToFit="1"/>
    </xf>
    <xf numFmtId="0" fontId="6" fillId="8" borderId="2" xfId="6" applyFont="1" applyFill="1" applyBorder="1">
      <alignment vertical="center"/>
    </xf>
    <xf numFmtId="0" fontId="6" fillId="8" borderId="3" xfId="6" applyFont="1" applyFill="1" applyBorder="1">
      <alignment vertical="center"/>
    </xf>
    <xf numFmtId="0" fontId="6" fillId="8" borderId="4" xfId="6" applyFont="1" applyFill="1" applyBorder="1">
      <alignment vertical="center"/>
    </xf>
    <xf numFmtId="0" fontId="6" fillId="4" borderId="6" xfId="7" applyFont="1" applyFill="1" applyBorder="1" applyAlignment="1">
      <alignment horizontal="left" vertical="center" shrinkToFit="1"/>
    </xf>
    <xf numFmtId="0" fontId="6" fillId="8" borderId="10" xfId="6" applyFont="1" applyFill="1" applyBorder="1">
      <alignment vertical="center"/>
    </xf>
    <xf numFmtId="0" fontId="6" fillId="8" borderId="1" xfId="6" applyFont="1" applyFill="1" applyBorder="1">
      <alignment vertical="center"/>
    </xf>
    <xf numFmtId="0" fontId="6" fillId="8" borderId="30" xfId="6" applyFont="1" applyFill="1" applyBorder="1">
      <alignment vertical="center"/>
    </xf>
    <xf numFmtId="0" fontId="6" fillId="4" borderId="7" xfId="7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8" fillId="10" borderId="23" xfId="0" applyFont="1" applyFill="1" applyBorder="1" applyAlignment="1">
      <alignment horizontal="left" vertical="center" shrinkToFit="1"/>
    </xf>
    <xf numFmtId="0" fontId="8" fillId="7" borderId="10" xfId="0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horizontal="left" vertical="center" shrinkToFit="1"/>
    </xf>
    <xf numFmtId="0" fontId="8" fillId="7" borderId="41" xfId="0" applyFont="1" applyFill="1" applyBorder="1" applyAlignment="1">
      <alignment horizontal="left" vertical="center" shrinkToFit="1"/>
    </xf>
    <xf numFmtId="0" fontId="6" fillId="4" borderId="43" xfId="0" applyFont="1" applyFill="1" applyBorder="1" applyAlignment="1">
      <alignment horizontal="left" vertical="center" shrinkToFit="1"/>
    </xf>
    <xf numFmtId="0" fontId="6" fillId="4" borderId="64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8" fillId="10" borderId="3" xfId="0" applyFont="1" applyFill="1" applyBorder="1" applyAlignment="1">
      <alignment horizontal="left" vertical="center" shrinkToFit="1"/>
    </xf>
    <xf numFmtId="0" fontId="8" fillId="10" borderId="4" xfId="0" applyFont="1" applyFill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8" borderId="10" xfId="0" applyFont="1" applyFill="1" applyBorder="1" applyAlignment="1">
      <alignment horizontal="left" vertical="center" shrinkToFit="1"/>
    </xf>
    <xf numFmtId="0" fontId="6" fillId="8" borderId="1" xfId="0" applyFont="1" applyFill="1" applyBorder="1" applyAlignment="1">
      <alignment horizontal="left" vertical="center" shrinkToFit="1"/>
    </xf>
    <xf numFmtId="0" fontId="6" fillId="8" borderId="30" xfId="0" applyFont="1" applyFill="1" applyBorder="1" applyAlignment="1">
      <alignment horizontal="left" vertical="center" shrinkToFit="1"/>
    </xf>
    <xf numFmtId="0" fontId="6" fillId="8" borderId="2" xfId="2" applyFont="1" applyFill="1" applyBorder="1" applyAlignment="1">
      <alignment horizontal="left" vertical="center" shrinkToFit="1"/>
    </xf>
    <xf numFmtId="0" fontId="6" fillId="8" borderId="3" xfId="2" applyFont="1" applyFill="1" applyBorder="1" applyAlignment="1">
      <alignment horizontal="left" vertical="center" shrinkToFit="1"/>
    </xf>
    <xf numFmtId="0" fontId="6" fillId="8" borderId="4" xfId="2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4" borderId="10" xfId="2" applyFont="1" applyFill="1" applyBorder="1" applyAlignment="1">
      <alignment horizontal="left" vertical="center" shrinkToFit="1"/>
    </xf>
    <xf numFmtId="0" fontId="6" fillId="4" borderId="30" xfId="2" applyFont="1" applyFill="1" applyBorder="1" applyAlignment="1">
      <alignment horizontal="left" vertical="center" shrinkToFit="1"/>
    </xf>
    <xf numFmtId="0" fontId="8" fillId="5" borderId="10" xfId="0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left" vertical="center" shrinkToFit="1"/>
    </xf>
    <xf numFmtId="0" fontId="8" fillId="5" borderId="30" xfId="0" applyFont="1" applyFill="1" applyBorder="1" applyAlignment="1">
      <alignment horizontal="left" vertical="center" shrinkToFit="1"/>
    </xf>
    <xf numFmtId="0" fontId="8" fillId="5" borderId="5" xfId="0" applyFont="1" applyFill="1" applyBorder="1" applyAlignment="1">
      <alignment horizontal="left" vertical="center" shrinkToFit="1"/>
    </xf>
    <xf numFmtId="0" fontId="8" fillId="5" borderId="4" xfId="0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4" borderId="3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0" fillId="4" borderId="9" xfId="0" applyFont="1" applyFill="1" applyBorder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8" borderId="23" xfId="2" applyFont="1" applyFill="1" applyBorder="1" applyAlignment="1">
      <alignment horizontal="left" vertical="center" shrinkToFit="1"/>
    </xf>
    <xf numFmtId="0" fontId="6" fillId="8" borderId="7" xfId="2" applyFont="1" applyFill="1" applyBorder="1" applyAlignment="1">
      <alignment horizontal="left" vertical="center" shrinkToFit="1"/>
    </xf>
    <xf numFmtId="0" fontId="8" fillId="7" borderId="30" xfId="0" applyFont="1" applyFill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</cellXfs>
  <cellStyles count="8">
    <cellStyle name="나쁨 3" xfId="4" xr:uid="{00000000-0005-0000-0000-000000000000}"/>
    <cellStyle name="쉼표 [0]" xfId="1" builtinId="6"/>
    <cellStyle name="쉼표 [0] 2" xfId="5" xr:uid="{00000000-0005-0000-0000-000002000000}"/>
    <cellStyle name="좋음 2" xfId="7" xr:uid="{CF33E6DE-2DB5-4A28-AB2E-E4E5AA5883B0}"/>
    <cellStyle name="좋음 3" xfId="2" xr:uid="{00000000-0005-0000-0000-000003000000}"/>
    <cellStyle name="표준" xfId="0" builtinId="0"/>
    <cellStyle name="표준 2" xfId="6" xr:uid="{7295D331-9372-46D1-950A-FDC06CC53E05}"/>
    <cellStyle name="표준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0F21-7F6E-4067-AF51-B3517BCF1398}">
  <sheetPr>
    <pageSetUpPr fitToPage="1"/>
  </sheetPr>
  <dimension ref="A1:G35"/>
  <sheetViews>
    <sheetView tabSelected="1"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.44140625" customWidth="1"/>
    <col min="4" max="4" width="12.109375" customWidth="1"/>
    <col min="5" max="5" width="20" customWidth="1"/>
    <col min="6" max="6" width="20.109375" customWidth="1"/>
    <col min="7" max="7" width="11.88671875" customWidth="1"/>
  </cols>
  <sheetData>
    <row r="1" spans="1:7" ht="20.25" x14ac:dyDescent="0.15">
      <c r="A1" s="875"/>
      <c r="B1" s="875"/>
      <c r="C1" s="875"/>
    </row>
    <row r="2" spans="1:7" s="194" customFormat="1" ht="39.75" customHeight="1" x14ac:dyDescent="0.15">
      <c r="A2" s="876" t="s">
        <v>580</v>
      </c>
      <c r="B2" s="876"/>
      <c r="C2" s="876"/>
      <c r="D2" s="876"/>
      <c r="E2" s="876"/>
      <c r="F2" s="876"/>
      <c r="G2" s="876"/>
    </row>
    <row r="3" spans="1:7" s="32" customFormat="1" ht="26.25" customHeight="1" x14ac:dyDescent="0.15">
      <c r="A3" s="195" t="s">
        <v>1007</v>
      </c>
      <c r="B3" s="195"/>
      <c r="C3" s="195"/>
      <c r="D3" s="195"/>
      <c r="E3" s="195"/>
      <c r="F3" s="195"/>
      <c r="G3" s="195"/>
    </row>
    <row r="4" spans="1:7" ht="14.25" customHeight="1" x14ac:dyDescent="0.15">
      <c r="A4" s="195"/>
      <c r="B4" s="195"/>
      <c r="C4" s="195"/>
      <c r="D4" s="195"/>
      <c r="E4" s="195"/>
      <c r="F4" s="195"/>
      <c r="G4" s="196" t="s">
        <v>581</v>
      </c>
    </row>
    <row r="5" spans="1:7" ht="24.95" customHeight="1" x14ac:dyDescent="0.15">
      <c r="A5" s="877" t="s">
        <v>582</v>
      </c>
      <c r="B5" s="877"/>
      <c r="C5" s="877"/>
      <c r="D5" s="877"/>
      <c r="E5" s="197" t="s">
        <v>583</v>
      </c>
      <c r="F5" s="197" t="s">
        <v>584</v>
      </c>
      <c r="G5" s="197" t="s">
        <v>585</v>
      </c>
    </row>
    <row r="6" spans="1:7" ht="24.95" customHeight="1" x14ac:dyDescent="0.15">
      <c r="A6" s="877" t="s">
        <v>586</v>
      </c>
      <c r="B6" s="877"/>
      <c r="C6" s="877"/>
      <c r="D6" s="877"/>
      <c r="E6" s="198">
        <f>'수입 '!F4</f>
        <v>5614018</v>
      </c>
      <c r="F6" s="198">
        <f>'수입 '!G4</f>
        <v>5254649</v>
      </c>
      <c r="G6" s="199">
        <f>E6-F6</f>
        <v>359369</v>
      </c>
    </row>
    <row r="7" spans="1:7" ht="24.95" customHeight="1" x14ac:dyDescent="0.15">
      <c r="A7" s="878" t="s">
        <v>587</v>
      </c>
      <c r="B7" s="879"/>
      <c r="C7" s="879"/>
      <c r="D7" s="880"/>
      <c r="E7" s="198">
        <f>'수입 '!F5</f>
        <v>5083862</v>
      </c>
      <c r="F7" s="198">
        <f>'수입 '!G5</f>
        <v>4709391</v>
      </c>
      <c r="G7" s="199">
        <f t="shared" ref="G7:G26" si="0">E7-F7</f>
        <v>374471</v>
      </c>
    </row>
    <row r="8" spans="1:7" ht="24.95" customHeight="1" x14ac:dyDescent="0.15">
      <c r="A8" s="200"/>
      <c r="B8" s="878" t="s">
        <v>588</v>
      </c>
      <c r="C8" s="879"/>
      <c r="D8" s="880"/>
      <c r="E8" s="198">
        <f>'수입 '!F6</f>
        <v>4160818</v>
      </c>
      <c r="F8" s="198">
        <f>'수입 '!G6</f>
        <v>3685343</v>
      </c>
      <c r="G8" s="199">
        <f t="shared" si="0"/>
        <v>475475</v>
      </c>
    </row>
    <row r="9" spans="1:7" ht="24.95" customHeight="1" x14ac:dyDescent="0.15">
      <c r="A9" s="201"/>
      <c r="B9" s="874" t="s">
        <v>589</v>
      </c>
      <c r="C9" s="874"/>
      <c r="D9" s="874"/>
      <c r="E9" s="579" t="s">
        <v>955</v>
      </c>
      <c r="F9" s="198">
        <f>'수입 '!G37</f>
        <v>12000</v>
      </c>
      <c r="G9" s="199">
        <f t="shared" si="0"/>
        <v>-12000</v>
      </c>
    </row>
    <row r="10" spans="1:7" ht="24.95" customHeight="1" x14ac:dyDescent="0.15">
      <c r="A10" s="201"/>
      <c r="B10" s="874" t="s">
        <v>590</v>
      </c>
      <c r="C10" s="874"/>
      <c r="D10" s="874"/>
      <c r="E10" s="579" t="s">
        <v>955</v>
      </c>
      <c r="F10" s="198">
        <f>'수입 '!G40</f>
        <v>56000</v>
      </c>
      <c r="G10" s="199">
        <f t="shared" si="0"/>
        <v>-56000</v>
      </c>
    </row>
    <row r="11" spans="1:7" ht="24.95" customHeight="1" x14ac:dyDescent="0.15">
      <c r="A11" s="201"/>
      <c r="B11" s="878" t="s">
        <v>591</v>
      </c>
      <c r="C11" s="879"/>
      <c r="D11" s="880"/>
      <c r="E11" s="202">
        <f>'수입 '!F43</f>
        <v>150500</v>
      </c>
      <c r="F11" s="202">
        <f>'수입 '!G43</f>
        <v>150500</v>
      </c>
      <c r="G11" s="199">
        <f t="shared" si="0"/>
        <v>0</v>
      </c>
    </row>
    <row r="12" spans="1:7" ht="24.95" customHeight="1" x14ac:dyDescent="0.15">
      <c r="A12" s="201"/>
      <c r="B12" s="881" t="s">
        <v>924</v>
      </c>
      <c r="C12" s="882"/>
      <c r="D12" s="883"/>
      <c r="E12" s="202">
        <f>'수입 '!F48</f>
        <v>64000</v>
      </c>
      <c r="F12" s="202">
        <f>'수입 '!G48</f>
        <v>0</v>
      </c>
      <c r="G12" s="199">
        <f t="shared" ref="G12" si="1">E12-F12</f>
        <v>64000</v>
      </c>
    </row>
    <row r="13" spans="1:7" ht="24.95" customHeight="1" x14ac:dyDescent="0.15">
      <c r="A13" s="201"/>
      <c r="B13" s="878" t="s">
        <v>592</v>
      </c>
      <c r="C13" s="879"/>
      <c r="D13" s="880"/>
      <c r="E13" s="202">
        <f>'수입 '!F51</f>
        <v>292000</v>
      </c>
      <c r="F13" s="202">
        <f>'수입 '!G51</f>
        <v>280000</v>
      </c>
      <c r="G13" s="199">
        <f t="shared" si="0"/>
        <v>12000</v>
      </c>
    </row>
    <row r="14" spans="1:7" ht="24.95" customHeight="1" x14ac:dyDescent="0.15">
      <c r="A14" s="201"/>
      <c r="B14" s="874" t="s">
        <v>593</v>
      </c>
      <c r="C14" s="874"/>
      <c r="D14" s="874"/>
      <c r="E14" s="202">
        <v>0</v>
      </c>
      <c r="F14" s="202">
        <f>'수입 '!G54</f>
        <v>122540</v>
      </c>
      <c r="G14" s="199">
        <f t="shared" si="0"/>
        <v>-122540</v>
      </c>
    </row>
    <row r="15" spans="1:7" ht="24.95" customHeight="1" x14ac:dyDescent="0.15">
      <c r="A15" s="201"/>
      <c r="B15" s="874" t="s">
        <v>594</v>
      </c>
      <c r="C15" s="874"/>
      <c r="D15" s="874"/>
      <c r="E15" s="202">
        <f>'수입 '!F57</f>
        <v>402288</v>
      </c>
      <c r="F15" s="202">
        <f>'수입 '!G57</f>
        <v>388752</v>
      </c>
      <c r="G15" s="199">
        <f t="shared" si="0"/>
        <v>13536</v>
      </c>
    </row>
    <row r="16" spans="1:7" ht="24.95" customHeight="1" x14ac:dyDescent="0.15">
      <c r="A16" s="201"/>
      <c r="B16" s="874" t="s">
        <v>595</v>
      </c>
      <c r="C16" s="874"/>
      <c r="D16" s="874"/>
      <c r="E16" s="202">
        <f>'수입 '!F61</f>
        <v>14256</v>
      </c>
      <c r="F16" s="202">
        <f>'수입 '!G61</f>
        <v>14256</v>
      </c>
      <c r="G16" s="199">
        <f t="shared" si="0"/>
        <v>0</v>
      </c>
    </row>
    <row r="17" spans="1:7" ht="24.95" customHeight="1" x14ac:dyDescent="0.15">
      <c r="A17" s="878" t="s">
        <v>596</v>
      </c>
      <c r="B17" s="879"/>
      <c r="C17" s="879"/>
      <c r="D17" s="880"/>
      <c r="E17" s="198">
        <f>'수입 '!F64</f>
        <v>427638</v>
      </c>
      <c r="F17" s="198">
        <f>'수입 '!G64</f>
        <v>452302</v>
      </c>
      <c r="G17" s="199">
        <f t="shared" si="0"/>
        <v>-24664</v>
      </c>
    </row>
    <row r="18" spans="1:7" ht="24.95" customHeight="1" x14ac:dyDescent="0.15">
      <c r="A18" s="200"/>
      <c r="B18" s="874" t="s">
        <v>597</v>
      </c>
      <c r="C18" s="874"/>
      <c r="D18" s="874"/>
      <c r="E18" s="198">
        <f>'수입 '!F65</f>
        <v>382234</v>
      </c>
      <c r="F18" s="198">
        <f>'수입 '!G65</f>
        <v>425919</v>
      </c>
      <c r="G18" s="199">
        <f t="shared" si="0"/>
        <v>-43685</v>
      </c>
    </row>
    <row r="19" spans="1:7" ht="24.95" customHeight="1" x14ac:dyDescent="0.15">
      <c r="A19" s="201"/>
      <c r="B19" s="874" t="s">
        <v>839</v>
      </c>
      <c r="C19" s="874"/>
      <c r="D19" s="874"/>
      <c r="E19" s="198">
        <f>'수입 '!F75</f>
        <v>24000</v>
      </c>
      <c r="F19" s="786">
        <f>'수입 '!G75</f>
        <v>0</v>
      </c>
      <c r="G19" s="199">
        <f t="shared" si="0"/>
        <v>24000</v>
      </c>
    </row>
    <row r="20" spans="1:7" ht="24.95" customHeight="1" x14ac:dyDescent="0.15">
      <c r="A20" s="203"/>
      <c r="B20" s="874" t="s">
        <v>598</v>
      </c>
      <c r="C20" s="874"/>
      <c r="D20" s="874"/>
      <c r="E20" s="198">
        <f>'수입 '!F78</f>
        <v>21404</v>
      </c>
      <c r="F20" s="198">
        <f>'수입 '!G78</f>
        <v>26383</v>
      </c>
      <c r="G20" s="199">
        <f t="shared" si="0"/>
        <v>-4979</v>
      </c>
    </row>
    <row r="21" spans="1:7" ht="24.95" customHeight="1" x14ac:dyDescent="0.15">
      <c r="A21" s="878" t="s">
        <v>599</v>
      </c>
      <c r="B21" s="879"/>
      <c r="C21" s="879"/>
      <c r="D21" s="880"/>
      <c r="E21" s="198">
        <f>'수입 '!F82</f>
        <v>39278</v>
      </c>
      <c r="F21" s="198">
        <f>'수입 '!G82</f>
        <v>39815</v>
      </c>
      <c r="G21" s="199">
        <f t="shared" si="0"/>
        <v>-537</v>
      </c>
    </row>
    <row r="22" spans="1:7" ht="24.95" customHeight="1" x14ac:dyDescent="0.15">
      <c r="A22" s="197"/>
      <c r="B22" s="874" t="s">
        <v>600</v>
      </c>
      <c r="C22" s="874"/>
      <c r="D22" s="874"/>
      <c r="E22" s="198">
        <f>'수입 '!F83</f>
        <v>39278</v>
      </c>
      <c r="F22" s="198">
        <f>'수입 '!G83</f>
        <v>39815</v>
      </c>
      <c r="G22" s="199">
        <f t="shared" si="0"/>
        <v>-537</v>
      </c>
    </row>
    <row r="23" spans="1:7" ht="24.95" customHeight="1" x14ac:dyDescent="0.15">
      <c r="A23" s="878" t="s">
        <v>601</v>
      </c>
      <c r="B23" s="879"/>
      <c r="C23" s="879"/>
      <c r="D23" s="880"/>
      <c r="E23" s="198">
        <f>'수입 '!F87</f>
        <v>50223</v>
      </c>
      <c r="F23" s="198">
        <f>'수입 '!G87</f>
        <v>50138</v>
      </c>
      <c r="G23" s="199">
        <f t="shared" si="0"/>
        <v>85</v>
      </c>
    </row>
    <row r="24" spans="1:7" ht="24.95" customHeight="1" x14ac:dyDescent="0.15">
      <c r="A24" s="197"/>
      <c r="B24" s="874" t="s">
        <v>553</v>
      </c>
      <c r="C24" s="874"/>
      <c r="D24" s="874"/>
      <c r="E24" s="198">
        <f>'수입 '!F88</f>
        <v>50223</v>
      </c>
      <c r="F24" s="198">
        <f>'수입 '!G88</f>
        <v>50138</v>
      </c>
      <c r="G24" s="199">
        <f t="shared" si="0"/>
        <v>85</v>
      </c>
    </row>
    <row r="25" spans="1:7" ht="24.95" customHeight="1" x14ac:dyDescent="0.15">
      <c r="A25" s="878" t="s">
        <v>602</v>
      </c>
      <c r="B25" s="879"/>
      <c r="C25" s="879"/>
      <c r="D25" s="880"/>
      <c r="E25" s="198">
        <f>'수입 '!F91</f>
        <v>13017</v>
      </c>
      <c r="F25" s="198">
        <f>'수입 '!G91</f>
        <v>3003</v>
      </c>
      <c r="G25" s="199">
        <f t="shared" si="0"/>
        <v>10014</v>
      </c>
    </row>
    <row r="26" spans="1:7" ht="24.95" customHeight="1" x14ac:dyDescent="0.15">
      <c r="A26" s="197"/>
      <c r="B26" s="874" t="s">
        <v>557</v>
      </c>
      <c r="C26" s="874"/>
      <c r="D26" s="874"/>
      <c r="E26" s="198">
        <f>'수입 '!F92</f>
        <v>13017</v>
      </c>
      <c r="F26" s="198">
        <f>'수입 '!G92</f>
        <v>3003</v>
      </c>
      <c r="G26" s="199">
        <f t="shared" si="0"/>
        <v>10014</v>
      </c>
    </row>
    <row r="27" spans="1:7" ht="16.5" x14ac:dyDescent="0.15">
      <c r="A27" s="195" t="s">
        <v>603</v>
      </c>
      <c r="B27" s="195"/>
      <c r="C27" s="195"/>
      <c r="D27" s="195"/>
      <c r="E27" s="195"/>
      <c r="F27" s="195"/>
      <c r="G27" s="195"/>
    </row>
    <row r="28" spans="1:7" ht="16.5" x14ac:dyDescent="0.15">
      <c r="A28" s="195" t="s">
        <v>604</v>
      </c>
      <c r="B28" s="195"/>
      <c r="C28" s="195"/>
      <c r="D28" s="195"/>
      <c r="E28" s="195"/>
      <c r="F28" s="195"/>
      <c r="G28" s="195"/>
    </row>
    <row r="29" spans="1:7" ht="16.5" x14ac:dyDescent="0.15">
      <c r="A29" s="195" t="s">
        <v>605</v>
      </c>
      <c r="B29" s="195"/>
      <c r="C29" s="195"/>
      <c r="D29" s="195"/>
      <c r="E29" s="195"/>
      <c r="F29" s="195"/>
      <c r="G29" s="195"/>
    </row>
    <row r="30" spans="1:7" ht="20.100000000000001" customHeight="1" x14ac:dyDescent="0.15">
      <c r="A30" s="195" t="s">
        <v>606</v>
      </c>
      <c r="B30" s="195"/>
      <c r="C30" s="195"/>
      <c r="D30" s="195"/>
      <c r="E30" s="195"/>
      <c r="F30" s="195"/>
      <c r="G30" s="195"/>
    </row>
    <row r="31" spans="1:7" ht="20.100000000000001" customHeight="1" x14ac:dyDescent="0.15">
      <c r="A31" s="195" t="s">
        <v>607</v>
      </c>
      <c r="B31" s="195"/>
      <c r="C31" s="195"/>
      <c r="D31" s="195"/>
      <c r="E31" s="195"/>
      <c r="F31" s="195"/>
      <c r="G31" s="195"/>
    </row>
    <row r="32" spans="1:7" ht="32.25" customHeight="1" x14ac:dyDescent="0.15">
      <c r="A32" s="884" t="s">
        <v>608</v>
      </c>
      <c r="B32" s="884"/>
      <c r="C32" s="884"/>
      <c r="D32" s="884"/>
      <c r="E32" s="884"/>
      <c r="F32" s="884"/>
      <c r="G32" s="884"/>
    </row>
    <row r="33" spans="1:7" ht="33" customHeight="1" x14ac:dyDescent="0.15">
      <c r="A33" s="884" t="s">
        <v>609</v>
      </c>
      <c r="B33" s="885"/>
      <c r="C33" s="885"/>
      <c r="D33" s="885"/>
      <c r="E33" s="885"/>
      <c r="F33" s="885"/>
      <c r="G33" s="885"/>
    </row>
    <row r="34" spans="1:7" ht="13.5" customHeight="1" x14ac:dyDescent="0.15">
      <c r="A34" s="204"/>
      <c r="B34" s="204"/>
      <c r="C34" s="204"/>
      <c r="D34" s="204"/>
      <c r="E34" s="204"/>
      <c r="F34" s="204"/>
      <c r="G34" s="204"/>
    </row>
    <row r="35" spans="1:7" ht="14.25" x14ac:dyDescent="0.15">
      <c r="A35" s="204"/>
      <c r="B35" s="204"/>
      <c r="C35" s="204"/>
      <c r="D35" s="204"/>
      <c r="E35" s="204"/>
      <c r="F35" s="204"/>
      <c r="G35" s="204"/>
    </row>
  </sheetData>
  <mergeCells count="26">
    <mergeCell ref="A33:G33"/>
    <mergeCell ref="B16:D16"/>
    <mergeCell ref="A17:D17"/>
    <mergeCell ref="B18:D18"/>
    <mergeCell ref="B20:D20"/>
    <mergeCell ref="A21:D21"/>
    <mergeCell ref="B22:D22"/>
    <mergeCell ref="A23:D23"/>
    <mergeCell ref="B24:D24"/>
    <mergeCell ref="A25:D25"/>
    <mergeCell ref="B26:D26"/>
    <mergeCell ref="A32:G32"/>
    <mergeCell ref="B19:D19"/>
    <mergeCell ref="B15:D15"/>
    <mergeCell ref="A1:C1"/>
    <mergeCell ref="A2:G2"/>
    <mergeCell ref="A5:D5"/>
    <mergeCell ref="A6:D6"/>
    <mergeCell ref="A7:D7"/>
    <mergeCell ref="B8:D8"/>
    <mergeCell ref="B9:D9"/>
    <mergeCell ref="B10:D10"/>
    <mergeCell ref="B11:D11"/>
    <mergeCell ref="B13:D13"/>
    <mergeCell ref="B14:D14"/>
    <mergeCell ref="B12:D12"/>
  </mergeCells>
  <phoneticPr fontId="4" type="noConversion"/>
  <pageMargins left="0.55118110236220474" right="0.59055118110236227" top="0.98425196850393704" bottom="0.98425196850393704" header="0.51181102362204722" footer="0.51181102362204722"/>
  <pageSetup paperSize="9" scale="86" firstPageNumber="48" orientation="portrait" useFirstPageNumber="1" r:id="rId1"/>
  <headerFooter alignWithMargins="0">
    <oddFooter>&amp;C&amp;P</oddFooter>
  </headerFooter>
  <ignoredErrors>
    <ignoredError sqref="E18:F18" formula="1"/>
    <ignoredError sqref="E9:E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5B75-D643-482B-8599-1195D988BF3C}">
  <sheetPr>
    <pageSetUpPr fitToPage="1"/>
  </sheetPr>
  <dimension ref="A1:AB94"/>
  <sheetViews>
    <sheetView view="pageBreakPreview" zoomScale="90" zoomScaleNormal="100" zoomScaleSheetLayoutView="90" workbookViewId="0">
      <pane ySplit="3" topLeftCell="A4" activePane="bottomLeft" state="frozen"/>
      <selection activeCell="D14" sqref="D14"/>
      <selection pane="bottomLeft" activeCell="L21" sqref="L21"/>
    </sheetView>
  </sheetViews>
  <sheetFormatPr defaultRowHeight="20.100000000000001" customHeight="1" x14ac:dyDescent="0.15"/>
  <cols>
    <col min="1" max="4" width="2" style="268" customWidth="1"/>
    <col min="5" max="5" width="44.5546875" style="268" customWidth="1"/>
    <col min="6" max="7" width="14.44140625" style="275" customWidth="1"/>
    <col min="8" max="8" width="13.5546875" style="268" customWidth="1"/>
    <col min="9" max="9" width="12.21875" style="205" bestFit="1" customWidth="1"/>
    <col min="10" max="11" width="12.21875" customWidth="1"/>
    <col min="29" max="16384" width="8.88671875" style="205"/>
  </cols>
  <sheetData>
    <row r="1" spans="1:28" ht="43.5" customHeight="1" x14ac:dyDescent="0.15">
      <c r="A1" s="889" t="s">
        <v>610</v>
      </c>
      <c r="B1" s="890"/>
      <c r="C1" s="890"/>
      <c r="D1" s="890"/>
      <c r="E1" s="890"/>
      <c r="F1" s="890"/>
      <c r="G1" s="890"/>
      <c r="H1" s="891"/>
    </row>
    <row r="2" spans="1:28" ht="20.100000000000001" customHeight="1" x14ac:dyDescent="0.15">
      <c r="A2" s="206"/>
      <c r="B2" s="207"/>
      <c r="C2" s="207"/>
      <c r="D2" s="207"/>
      <c r="E2" s="207"/>
      <c r="F2" s="208"/>
      <c r="G2" s="208"/>
      <c r="H2" s="209" t="s">
        <v>611</v>
      </c>
    </row>
    <row r="3" spans="1:28" ht="27" customHeight="1" x14ac:dyDescent="0.15">
      <c r="A3" s="892" t="s">
        <v>612</v>
      </c>
      <c r="B3" s="893"/>
      <c r="C3" s="892"/>
      <c r="D3" s="892"/>
      <c r="E3" s="892"/>
      <c r="F3" s="505" t="s">
        <v>583</v>
      </c>
      <c r="G3" s="505" t="s">
        <v>584</v>
      </c>
      <c r="H3" s="505" t="s">
        <v>613</v>
      </c>
    </row>
    <row r="4" spans="1:28" ht="27" customHeight="1" thickBot="1" x14ac:dyDescent="0.2">
      <c r="A4" s="892" t="s">
        <v>614</v>
      </c>
      <c r="B4" s="894"/>
      <c r="C4" s="895"/>
      <c r="D4" s="895"/>
      <c r="E4" s="895"/>
      <c r="F4" s="210">
        <f>SUBTOTAL(9,F5:F94)</f>
        <v>5614018</v>
      </c>
      <c r="G4" s="210">
        <f>SUBTOTAL(9,G5:G94)</f>
        <v>5254649</v>
      </c>
      <c r="H4" s="210">
        <f t="shared" ref="H4:H38" si="0">SUM(F4-G4)</f>
        <v>359369</v>
      </c>
    </row>
    <row r="5" spans="1:28" s="213" customFormat="1" ht="27" customHeight="1" thickBot="1" x14ac:dyDescent="0.2">
      <c r="A5" s="211"/>
      <c r="B5" s="896" t="s">
        <v>615</v>
      </c>
      <c r="C5" s="897"/>
      <c r="D5" s="897"/>
      <c r="E5" s="898"/>
      <c r="F5" s="212">
        <f>SUBTOTAL(9,F6:F63)</f>
        <v>5083862</v>
      </c>
      <c r="G5" s="212">
        <f>SUBTOTAL(9,G6:G63)</f>
        <v>4709391</v>
      </c>
      <c r="H5" s="212">
        <f t="shared" si="0"/>
        <v>374471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13" customFormat="1" ht="27" customHeight="1" x14ac:dyDescent="0.15">
      <c r="A6" s="214"/>
      <c r="B6" s="215"/>
      <c r="C6" s="899" t="s">
        <v>588</v>
      </c>
      <c r="D6" s="900"/>
      <c r="E6" s="900"/>
      <c r="F6" s="216">
        <f>SUBTOTAL(9,F7:F36)</f>
        <v>4160818</v>
      </c>
      <c r="G6" s="216">
        <f>SUBTOTAL(9,G7:G34)</f>
        <v>3685343</v>
      </c>
      <c r="H6" s="216">
        <f t="shared" si="0"/>
        <v>475475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13" customFormat="1" ht="27" customHeight="1" x14ac:dyDescent="0.15">
      <c r="A7" s="214"/>
      <c r="B7" s="215"/>
      <c r="C7" s="217"/>
      <c r="D7" s="901" t="s">
        <v>616</v>
      </c>
      <c r="E7" s="902"/>
      <c r="F7" s="218">
        <f>SUBTOTAL(9,F8:F31)</f>
        <v>3918827</v>
      </c>
      <c r="G7" s="218">
        <f>SUBTOTAL(9,G8:G31)</f>
        <v>3595343</v>
      </c>
      <c r="H7" s="218">
        <f t="shared" si="0"/>
        <v>323484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25" customFormat="1" ht="27" customHeight="1" x14ac:dyDescent="0.15">
      <c r="A8" s="219" t="s">
        <v>6</v>
      </c>
      <c r="B8" s="220" t="s">
        <v>6</v>
      </c>
      <c r="C8" s="220"/>
      <c r="D8" s="221"/>
      <c r="E8" s="222" t="s">
        <v>617</v>
      </c>
      <c r="F8" s="223">
        <v>1352982</v>
      </c>
      <c r="G8" s="223">
        <v>1191475</v>
      </c>
      <c r="H8" s="224">
        <f t="shared" si="0"/>
        <v>161507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s="225" customFormat="1" ht="27" customHeight="1" x14ac:dyDescent="0.15">
      <c r="A9" s="219" t="s">
        <v>6</v>
      </c>
      <c r="B9" s="220" t="s">
        <v>6</v>
      </c>
      <c r="C9" s="220"/>
      <c r="D9" s="221"/>
      <c r="E9" s="222" t="s">
        <v>618</v>
      </c>
      <c r="F9" s="223">
        <v>0</v>
      </c>
      <c r="G9" s="223">
        <v>11800</v>
      </c>
      <c r="H9" s="224">
        <f t="shared" si="0"/>
        <v>-11800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s="227" customFormat="1" ht="27" customHeight="1" x14ac:dyDescent="0.15">
      <c r="A10" s="226"/>
      <c r="B10" s="221"/>
      <c r="C10" s="221"/>
      <c r="D10" s="221"/>
      <c r="E10" s="222" t="s">
        <v>619</v>
      </c>
      <c r="F10" s="223">
        <v>177968</v>
      </c>
      <c r="G10" s="223">
        <v>177968</v>
      </c>
      <c r="H10" s="224">
        <f t="shared" si="0"/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29" customFormat="1" ht="27" customHeight="1" x14ac:dyDescent="0.15">
      <c r="A11" s="226"/>
      <c r="B11" s="221"/>
      <c r="C11" s="221"/>
      <c r="D11" s="221"/>
      <c r="E11" s="222" t="s">
        <v>669</v>
      </c>
      <c r="F11" s="223">
        <v>12000</v>
      </c>
      <c r="G11" s="223">
        <v>0</v>
      </c>
      <c r="H11" s="228">
        <f t="shared" ref="H11" si="1">SUM(F11-G11)</f>
        <v>12000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29" customFormat="1" ht="27" customHeight="1" x14ac:dyDescent="0.15">
      <c r="A12" s="226"/>
      <c r="B12" s="221"/>
      <c r="C12" s="221"/>
      <c r="D12" s="221"/>
      <c r="E12" s="222" t="s">
        <v>620</v>
      </c>
      <c r="F12" s="223">
        <v>474000</v>
      </c>
      <c r="G12" s="223">
        <v>460000</v>
      </c>
      <c r="H12" s="228">
        <f t="shared" si="0"/>
        <v>14000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29" customFormat="1" ht="27" customHeight="1" x14ac:dyDescent="0.15">
      <c r="A13" s="226"/>
      <c r="B13" s="221"/>
      <c r="C13" s="221"/>
      <c r="D13" s="221"/>
      <c r="E13" s="222" t="s">
        <v>621</v>
      </c>
      <c r="F13" s="223">
        <v>330000</v>
      </c>
      <c r="G13" s="223">
        <v>330000</v>
      </c>
      <c r="H13" s="228">
        <f t="shared" si="0"/>
        <v>0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29" customFormat="1" ht="27" customHeight="1" x14ac:dyDescent="0.15">
      <c r="A14" s="226"/>
      <c r="B14" s="221"/>
      <c r="C14" s="221"/>
      <c r="D14" s="221"/>
      <c r="E14" s="222" t="s">
        <v>622</v>
      </c>
      <c r="F14" s="223">
        <v>19630</v>
      </c>
      <c r="G14" s="223">
        <v>19630</v>
      </c>
      <c r="H14" s="228">
        <f t="shared" si="0"/>
        <v>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29" customFormat="1" ht="27" customHeight="1" x14ac:dyDescent="0.15">
      <c r="A15" s="226"/>
      <c r="B15" s="221"/>
      <c r="C15" s="221"/>
      <c r="D15" s="221"/>
      <c r="E15" s="222" t="s">
        <v>623</v>
      </c>
      <c r="F15" s="223">
        <v>8000</v>
      </c>
      <c r="G15" s="223">
        <v>8000</v>
      </c>
      <c r="H15" s="228">
        <f t="shared" si="0"/>
        <v>0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27" customFormat="1" ht="27" customHeight="1" x14ac:dyDescent="0.15">
      <c r="A16" s="226"/>
      <c r="B16" s="221"/>
      <c r="C16" s="221"/>
      <c r="D16" s="221"/>
      <c r="E16" s="222" t="s">
        <v>624</v>
      </c>
      <c r="F16" s="223">
        <v>272900</v>
      </c>
      <c r="G16" s="223">
        <v>240000</v>
      </c>
      <c r="H16" s="228">
        <f t="shared" si="0"/>
        <v>32900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227" customFormat="1" ht="27" customHeight="1" x14ac:dyDescent="0.15">
      <c r="A17" s="226"/>
      <c r="B17" s="221"/>
      <c r="C17" s="221"/>
      <c r="D17" s="221"/>
      <c r="E17" s="222" t="s">
        <v>625</v>
      </c>
      <c r="F17" s="223">
        <v>120000</v>
      </c>
      <c r="G17" s="223">
        <v>100000</v>
      </c>
      <c r="H17" s="228">
        <f t="shared" si="0"/>
        <v>20000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227" customFormat="1" ht="27" customHeight="1" x14ac:dyDescent="0.15">
      <c r="A18" s="226"/>
      <c r="B18" s="221"/>
      <c r="C18" s="221"/>
      <c r="D18" s="221"/>
      <c r="E18" s="222" t="s">
        <v>626</v>
      </c>
      <c r="F18" s="223">
        <v>20000</v>
      </c>
      <c r="G18" s="223">
        <v>30000</v>
      </c>
      <c r="H18" s="228">
        <f t="shared" si="0"/>
        <v>-10000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227" customFormat="1" ht="27" customHeight="1" x14ac:dyDescent="0.15">
      <c r="A19" s="226"/>
      <c r="B19" s="221"/>
      <c r="C19" s="221"/>
      <c r="D19" s="221"/>
      <c r="E19" s="222" t="s">
        <v>627</v>
      </c>
      <c r="F19" s="223">
        <v>78000</v>
      </c>
      <c r="G19" s="223">
        <v>70000</v>
      </c>
      <c r="H19" s="224">
        <f t="shared" si="0"/>
        <v>8000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225" customFormat="1" ht="27" customHeight="1" x14ac:dyDescent="0.15">
      <c r="A20" s="219" t="s">
        <v>6</v>
      </c>
      <c r="B20" s="220" t="s">
        <v>6</v>
      </c>
      <c r="C20" s="220"/>
      <c r="D20" s="221"/>
      <c r="E20" s="222" t="s">
        <v>628</v>
      </c>
      <c r="F20" s="223">
        <v>148950</v>
      </c>
      <c r="G20" s="223">
        <v>135300</v>
      </c>
      <c r="H20" s="224">
        <f t="shared" si="0"/>
        <v>13650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s="225" customFormat="1" ht="27" customHeight="1" x14ac:dyDescent="0.15">
      <c r="A21" s="219" t="s">
        <v>6</v>
      </c>
      <c r="B21" s="220" t="s">
        <v>6</v>
      </c>
      <c r="C21" s="220"/>
      <c r="D21" s="221"/>
      <c r="E21" s="222" t="s">
        <v>629</v>
      </c>
      <c r="F21" s="223">
        <v>8000</v>
      </c>
      <c r="G21" s="223">
        <v>8000</v>
      </c>
      <c r="H21" s="224">
        <f t="shared" si="0"/>
        <v>0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s="227" customFormat="1" ht="27" customHeight="1" x14ac:dyDescent="0.15">
      <c r="A22" s="226"/>
      <c r="B22" s="221"/>
      <c r="C22" s="221"/>
      <c r="D22" s="221"/>
      <c r="E22" s="222" t="s">
        <v>630</v>
      </c>
      <c r="F22" s="223">
        <v>165527</v>
      </c>
      <c r="G22" s="223">
        <v>160000</v>
      </c>
      <c r="H22" s="228">
        <f t="shared" si="0"/>
        <v>5527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225" customFormat="1" ht="27" customHeight="1" x14ac:dyDescent="0.15">
      <c r="A23" s="219" t="s">
        <v>6</v>
      </c>
      <c r="B23" s="220" t="s">
        <v>6</v>
      </c>
      <c r="C23" s="220"/>
      <c r="D23" s="221"/>
      <c r="E23" s="222" t="s">
        <v>45</v>
      </c>
      <c r="F23" s="223">
        <v>20000</v>
      </c>
      <c r="G23" s="223">
        <v>20000</v>
      </c>
      <c r="H23" s="224">
        <f t="shared" si="0"/>
        <v>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s="225" customFormat="1" ht="27" customHeight="1" x14ac:dyDescent="0.15">
      <c r="A24" s="219"/>
      <c r="B24" s="220"/>
      <c r="C24" s="220"/>
      <c r="D24" s="221"/>
      <c r="E24" s="222" t="s">
        <v>631</v>
      </c>
      <c r="F24" s="223">
        <v>130000</v>
      </c>
      <c r="G24" s="223">
        <v>130000</v>
      </c>
      <c r="H24" s="224">
        <f t="shared" si="0"/>
        <v>0</v>
      </c>
      <c r="I24" s="230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s="227" customFormat="1" ht="27" customHeight="1" x14ac:dyDescent="0.15">
      <c r="A25" s="226"/>
      <c r="B25" s="221"/>
      <c r="C25" s="221"/>
      <c r="D25" s="221"/>
      <c r="E25" s="231" t="s">
        <v>913</v>
      </c>
      <c r="F25" s="223">
        <v>10000</v>
      </c>
      <c r="G25" s="223">
        <v>10000</v>
      </c>
      <c r="H25" s="224">
        <f t="shared" si="0"/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227" customFormat="1" ht="27" customHeight="1" x14ac:dyDescent="0.15">
      <c r="A26" s="226"/>
      <c r="B26" s="221"/>
      <c r="C26" s="221"/>
      <c r="D26" s="221"/>
      <c r="E26" s="222" t="s">
        <v>632</v>
      </c>
      <c r="F26" s="223">
        <v>35000</v>
      </c>
      <c r="G26" s="223">
        <v>0</v>
      </c>
      <c r="H26" s="224">
        <f t="shared" si="0"/>
        <v>35000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225" customFormat="1" ht="27" customHeight="1" x14ac:dyDescent="0.15">
      <c r="A27" s="219" t="s">
        <v>6</v>
      </c>
      <c r="B27" s="220" t="s">
        <v>6</v>
      </c>
      <c r="C27" s="220"/>
      <c r="D27" s="221"/>
      <c r="E27" s="222" t="s">
        <v>633</v>
      </c>
      <c r="F27" s="223">
        <v>273870</v>
      </c>
      <c r="G27" s="223">
        <v>204370</v>
      </c>
      <c r="H27" s="224">
        <f t="shared" si="0"/>
        <v>69500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s="227" customFormat="1" ht="27" customHeight="1" x14ac:dyDescent="0.15">
      <c r="A28" s="226"/>
      <c r="B28" s="221"/>
      <c r="C28" s="221"/>
      <c r="D28" s="221"/>
      <c r="E28" s="222" t="s">
        <v>634</v>
      </c>
      <c r="F28" s="223">
        <v>86400</v>
      </c>
      <c r="G28" s="223">
        <v>82800</v>
      </c>
      <c r="H28" s="224">
        <f t="shared" si="0"/>
        <v>3600</v>
      </c>
      <c r="I28" s="232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227" customFormat="1" ht="27" customHeight="1" x14ac:dyDescent="0.15">
      <c r="A29" s="226"/>
      <c r="B29" s="221"/>
      <c r="C29" s="221"/>
      <c r="D29" s="221"/>
      <c r="E29" s="222" t="s">
        <v>702</v>
      </c>
      <c r="F29" s="223">
        <v>175600</v>
      </c>
      <c r="G29" s="223">
        <v>0</v>
      </c>
      <c r="H29" s="224">
        <f t="shared" ref="H29" si="2">SUM(F29-G29)</f>
        <v>175600</v>
      </c>
      <c r="I29" s="232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227" customFormat="1" ht="27" customHeight="1" x14ac:dyDescent="0.15">
      <c r="A30" s="261"/>
      <c r="B30" s="535"/>
      <c r="C30" s="535"/>
      <c r="D30" s="535"/>
      <c r="E30" s="222" t="s">
        <v>338</v>
      </c>
      <c r="F30" s="223">
        <v>0</v>
      </c>
      <c r="G30" s="223">
        <v>96000</v>
      </c>
      <c r="H30" s="228">
        <f t="shared" si="0"/>
        <v>-96000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227" customFormat="1" ht="27" customHeight="1" x14ac:dyDescent="0.15">
      <c r="A31" s="536"/>
      <c r="B31" s="234"/>
      <c r="C31" s="234"/>
      <c r="D31" s="234"/>
      <c r="E31" s="222" t="s">
        <v>635</v>
      </c>
      <c r="F31" s="223">
        <v>0</v>
      </c>
      <c r="G31" s="223">
        <v>110000</v>
      </c>
      <c r="H31" s="228">
        <f t="shared" si="0"/>
        <v>-110000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233" customFormat="1" ht="27" customHeight="1" x14ac:dyDescent="0.15">
      <c r="A32" s="215"/>
      <c r="B32" s="215"/>
      <c r="C32" s="217"/>
      <c r="D32" s="901" t="s">
        <v>636</v>
      </c>
      <c r="E32" s="902"/>
      <c r="F32" s="218">
        <f>SUBTOTAL(9,F33:F36)</f>
        <v>241991</v>
      </c>
      <c r="G32" s="218">
        <f>SUBTOTAL(9,G33:G36)</f>
        <v>90000</v>
      </c>
      <c r="H32" s="218">
        <f t="shared" si="0"/>
        <v>151991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227" customFormat="1" ht="27" customHeight="1" x14ac:dyDescent="0.15">
      <c r="A33" s="226"/>
      <c r="B33" s="221"/>
      <c r="C33" s="221"/>
      <c r="D33" s="234"/>
      <c r="E33" s="235" t="s">
        <v>637</v>
      </c>
      <c r="F33" s="223">
        <v>0</v>
      </c>
      <c r="G33" s="223">
        <v>40000</v>
      </c>
      <c r="H33" s="228">
        <f t="shared" si="0"/>
        <v>-40000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227" customFormat="1" ht="27" customHeight="1" x14ac:dyDescent="0.15">
      <c r="A34" s="226"/>
      <c r="B34" s="221"/>
      <c r="C34" s="221"/>
      <c r="D34" s="221"/>
      <c r="E34" s="236" t="s">
        <v>638</v>
      </c>
      <c r="F34" s="223">
        <v>73891</v>
      </c>
      <c r="G34" s="223">
        <v>50000</v>
      </c>
      <c r="H34" s="228">
        <f t="shared" si="0"/>
        <v>23891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227" customFormat="1" ht="27" customHeight="1" x14ac:dyDescent="0.15">
      <c r="A35" s="226"/>
      <c r="B35" s="221"/>
      <c r="C35" s="221"/>
      <c r="D35" s="221"/>
      <c r="E35" s="236" t="s">
        <v>660</v>
      </c>
      <c r="F35" s="223">
        <v>159600</v>
      </c>
      <c r="G35" s="223">
        <v>0</v>
      </c>
      <c r="H35" s="228">
        <f t="shared" ref="H35" si="3">SUM(F35-G35)</f>
        <v>159600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227" customFormat="1" ht="27" customHeight="1" x14ac:dyDescent="0.15">
      <c r="A36" s="226"/>
      <c r="B36" s="221"/>
      <c r="C36" s="221"/>
      <c r="D36" s="221"/>
      <c r="E36" s="236" t="s">
        <v>705</v>
      </c>
      <c r="F36" s="223">
        <v>8500</v>
      </c>
      <c r="G36" s="223">
        <v>0</v>
      </c>
      <c r="H36" s="228">
        <f t="shared" si="0"/>
        <v>8500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227" customFormat="1" ht="27" customHeight="1" x14ac:dyDescent="0.15">
      <c r="A37" s="226"/>
      <c r="B37" s="221"/>
      <c r="C37" s="903" t="s">
        <v>589</v>
      </c>
      <c r="D37" s="904"/>
      <c r="E37" s="904"/>
      <c r="F37" s="237">
        <f>SUBTOTAL(9,F38:F39)</f>
        <v>0</v>
      </c>
      <c r="G37" s="237">
        <f>SUBTOTAL(9,G38:G39)</f>
        <v>12000</v>
      </c>
      <c r="H37" s="238">
        <f t="shared" si="0"/>
        <v>-12000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227" customFormat="1" ht="27" customHeight="1" x14ac:dyDescent="0.15">
      <c r="A38" s="226"/>
      <c r="B38" s="221"/>
      <c r="C38" s="226"/>
      <c r="D38" s="901" t="s">
        <v>589</v>
      </c>
      <c r="E38" s="902"/>
      <c r="F38" s="239">
        <f>SUBTOTAL(9,F39:F39)</f>
        <v>0</v>
      </c>
      <c r="G38" s="239">
        <f>SUBTOTAL(9,G39:G39)</f>
        <v>12000</v>
      </c>
      <c r="H38" s="240">
        <f t="shared" si="0"/>
        <v>-12000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227" customFormat="1" ht="27" customHeight="1" x14ac:dyDescent="0.15">
      <c r="A39" s="226"/>
      <c r="B39" s="221"/>
      <c r="C39" s="226"/>
      <c r="D39" s="241"/>
      <c r="E39" s="222" t="s">
        <v>639</v>
      </c>
      <c r="F39" s="223">
        <v>0</v>
      </c>
      <c r="G39" s="223">
        <v>12000</v>
      </c>
      <c r="H39" s="224">
        <f t="shared" ref="H39:H73" si="4">SUM(F39-G39)</f>
        <v>-12000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227" customFormat="1" ht="27" customHeight="1" x14ac:dyDescent="0.15">
      <c r="A40" s="226"/>
      <c r="B40" s="221"/>
      <c r="C40" s="903" t="s">
        <v>590</v>
      </c>
      <c r="D40" s="904"/>
      <c r="E40" s="904"/>
      <c r="F40" s="237">
        <f>SUBTOTAL(9,F41:F42)</f>
        <v>0</v>
      </c>
      <c r="G40" s="237">
        <f>SUBTOTAL(9,G41:G42)</f>
        <v>56000</v>
      </c>
      <c r="H40" s="238">
        <f t="shared" si="4"/>
        <v>-56000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s="227" customFormat="1" ht="27" customHeight="1" x14ac:dyDescent="0.15">
      <c r="A41" s="226"/>
      <c r="B41" s="221"/>
      <c r="C41" s="226"/>
      <c r="D41" s="901" t="s">
        <v>590</v>
      </c>
      <c r="E41" s="902"/>
      <c r="F41" s="239">
        <f>SUBTOTAL(9,F42:F42)</f>
        <v>0</v>
      </c>
      <c r="G41" s="239">
        <f>SUBTOTAL(9,G42:G42)</f>
        <v>56000</v>
      </c>
      <c r="H41" s="240">
        <f t="shared" si="4"/>
        <v>-56000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s="227" customFormat="1" ht="27" customHeight="1" x14ac:dyDescent="0.15">
      <c r="A42" s="226"/>
      <c r="B42" s="221"/>
      <c r="C42" s="226"/>
      <c r="D42" s="241"/>
      <c r="E42" s="243" t="s">
        <v>640</v>
      </c>
      <c r="F42" s="223">
        <v>0</v>
      </c>
      <c r="G42" s="223">
        <v>56000</v>
      </c>
      <c r="H42" s="224">
        <f t="shared" si="4"/>
        <v>-56000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233" customFormat="1" ht="27" customHeight="1" x14ac:dyDescent="0.15">
      <c r="A43" s="244"/>
      <c r="B43" s="245"/>
      <c r="C43" s="886" t="s">
        <v>591</v>
      </c>
      <c r="D43" s="887"/>
      <c r="E43" s="888"/>
      <c r="F43" s="246">
        <f>SUBTOTAL(9,F44:F47)</f>
        <v>150500</v>
      </c>
      <c r="G43" s="246">
        <f>SUBTOTAL(9,G44:G47)</f>
        <v>150500</v>
      </c>
      <c r="H43" s="246">
        <f t="shared" si="4"/>
        <v>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233" customFormat="1" ht="27" customHeight="1" x14ac:dyDescent="0.15">
      <c r="A44" s="244"/>
      <c r="B44" s="245"/>
      <c r="C44" s="247"/>
      <c r="D44" s="907" t="s">
        <v>591</v>
      </c>
      <c r="E44" s="908"/>
      <c r="F44" s="248">
        <f>SUBTOTAL(9,F45:F47)</f>
        <v>150500</v>
      </c>
      <c r="G44" s="248">
        <f>SUBTOTAL(9,G45:G47)</f>
        <v>150500</v>
      </c>
      <c r="H44" s="249">
        <f t="shared" si="4"/>
        <v>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227" customFormat="1" ht="27" customHeight="1" x14ac:dyDescent="0.15">
      <c r="A45" s="250"/>
      <c r="B45" s="251"/>
      <c r="C45" s="251"/>
      <c r="D45" s="251"/>
      <c r="E45" s="222" t="s">
        <v>661</v>
      </c>
      <c r="F45" s="252">
        <v>100000</v>
      </c>
      <c r="G45" s="252">
        <v>100000</v>
      </c>
      <c r="H45" s="253">
        <f t="shared" si="4"/>
        <v>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s="229" customFormat="1" ht="27" customHeight="1" x14ac:dyDescent="0.15">
      <c r="A46" s="226"/>
      <c r="B46" s="221"/>
      <c r="C46" s="221"/>
      <c r="D46" s="221"/>
      <c r="E46" s="222" t="s">
        <v>641</v>
      </c>
      <c r="F46" s="223">
        <v>30500</v>
      </c>
      <c r="G46" s="223">
        <v>30500</v>
      </c>
      <c r="H46" s="224">
        <f t="shared" si="4"/>
        <v>0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s="227" customFormat="1" ht="27" customHeight="1" x14ac:dyDescent="0.15">
      <c r="A47" s="250"/>
      <c r="B47" s="251"/>
      <c r="C47" s="251"/>
      <c r="D47" s="251"/>
      <c r="E47" s="222" t="s">
        <v>642</v>
      </c>
      <c r="F47" s="252">
        <v>20000</v>
      </c>
      <c r="G47" s="252">
        <v>20000</v>
      </c>
      <c r="H47" s="253">
        <f t="shared" si="4"/>
        <v>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s="229" customFormat="1" ht="27" customHeight="1" x14ac:dyDescent="0.15">
      <c r="A48" s="226"/>
      <c r="B48" s="221"/>
      <c r="C48" s="903" t="s">
        <v>924</v>
      </c>
      <c r="D48" s="904"/>
      <c r="E48" s="909"/>
      <c r="F48" s="216">
        <f>SUBTOTAL(9,F49:F50)</f>
        <v>64000</v>
      </c>
      <c r="G48" s="216">
        <f>SUBTOTAL(9,G49:G50)</f>
        <v>0</v>
      </c>
      <c r="H48" s="216">
        <f t="shared" ref="H48:H50" si="5">SUM(F48-G48)</f>
        <v>64000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s="229" customFormat="1" ht="27" customHeight="1" x14ac:dyDescent="0.15">
      <c r="A49" s="226"/>
      <c r="B49" s="221"/>
      <c r="C49" s="211"/>
      <c r="D49" s="901" t="s">
        <v>924</v>
      </c>
      <c r="E49" s="902"/>
      <c r="F49" s="218">
        <f>SUBTOTAL(9,F50)</f>
        <v>64000</v>
      </c>
      <c r="G49" s="218">
        <f>SUBTOTAL(9,G50)</f>
        <v>0</v>
      </c>
      <c r="H49" s="239">
        <f t="shared" si="5"/>
        <v>64000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s="229" customFormat="1" ht="27" customHeight="1" x14ac:dyDescent="0.15">
      <c r="A50" s="226"/>
      <c r="B50" s="221"/>
      <c r="C50" s="242"/>
      <c r="D50" s="242"/>
      <c r="E50" s="235" t="s">
        <v>925</v>
      </c>
      <c r="F50" s="252">
        <v>64000</v>
      </c>
      <c r="G50" s="252">
        <v>0</v>
      </c>
      <c r="H50" s="254">
        <f t="shared" si="5"/>
        <v>64000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s="229" customFormat="1" ht="27" customHeight="1" x14ac:dyDescent="0.15">
      <c r="A51" s="226"/>
      <c r="B51" s="221"/>
      <c r="C51" s="903" t="s">
        <v>592</v>
      </c>
      <c r="D51" s="904"/>
      <c r="E51" s="909"/>
      <c r="F51" s="216">
        <f>SUBTOTAL(9,F52:F53)</f>
        <v>292000</v>
      </c>
      <c r="G51" s="216">
        <f>SUBTOTAL(9,G52:G53)</f>
        <v>280000</v>
      </c>
      <c r="H51" s="216">
        <f t="shared" si="4"/>
        <v>12000</v>
      </c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s="229" customFormat="1" ht="27" customHeight="1" x14ac:dyDescent="0.15">
      <c r="A52" s="226"/>
      <c r="B52" s="221"/>
      <c r="C52" s="211"/>
      <c r="D52" s="901" t="s">
        <v>592</v>
      </c>
      <c r="E52" s="902"/>
      <c r="F52" s="218">
        <f>SUBTOTAL(9,F53)</f>
        <v>292000</v>
      </c>
      <c r="G52" s="218">
        <f>SUBTOTAL(9,G53)</f>
        <v>280000</v>
      </c>
      <c r="H52" s="239">
        <f t="shared" si="4"/>
        <v>12000</v>
      </c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s="229" customFormat="1" ht="27" customHeight="1" x14ac:dyDescent="0.15">
      <c r="A53" s="226"/>
      <c r="B53" s="221"/>
      <c r="C53" s="242"/>
      <c r="D53" s="242"/>
      <c r="E53" s="235" t="s">
        <v>1008</v>
      </c>
      <c r="F53" s="252">
        <v>292000</v>
      </c>
      <c r="G53" s="252">
        <v>280000</v>
      </c>
      <c r="H53" s="254">
        <f t="shared" si="4"/>
        <v>12000</v>
      </c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s="229" customFormat="1" ht="27" customHeight="1" x14ac:dyDescent="0.15">
      <c r="A54" s="226"/>
      <c r="B54" s="221"/>
      <c r="C54" s="903" t="s">
        <v>593</v>
      </c>
      <c r="D54" s="904"/>
      <c r="E54" s="904"/>
      <c r="F54" s="255">
        <f>SUBTOTAL(9,F55:F56)</f>
        <v>0</v>
      </c>
      <c r="G54" s="255">
        <f>SUBTOTAL(9,G55:G56)</f>
        <v>122540</v>
      </c>
      <c r="H54" s="255">
        <f t="shared" si="4"/>
        <v>-122540</v>
      </c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s="229" customFormat="1" ht="27" customHeight="1" x14ac:dyDescent="0.15">
      <c r="A55" s="226"/>
      <c r="B55" s="221"/>
      <c r="C55" s="211"/>
      <c r="D55" s="901" t="s">
        <v>593</v>
      </c>
      <c r="E55" s="902"/>
      <c r="F55" s="218">
        <f>SUBTOTAL(9,F56)</f>
        <v>0</v>
      </c>
      <c r="G55" s="218">
        <f>SUBTOTAL(9,G56)</f>
        <v>122540</v>
      </c>
      <c r="H55" s="239">
        <f t="shared" si="4"/>
        <v>-122540</v>
      </c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s="229" customFormat="1" ht="27" customHeight="1" x14ac:dyDescent="0.15">
      <c r="A56" s="226"/>
      <c r="B56" s="221"/>
      <c r="C56" s="242"/>
      <c r="D56" s="242"/>
      <c r="E56" s="222" t="s">
        <v>643</v>
      </c>
      <c r="F56" s="223">
        <v>0</v>
      </c>
      <c r="G56" s="223">
        <v>122540</v>
      </c>
      <c r="H56" s="228">
        <f t="shared" si="4"/>
        <v>-122540</v>
      </c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s="256" customFormat="1" ht="27" customHeight="1" x14ac:dyDescent="0.15">
      <c r="A57" s="274"/>
      <c r="B57" s="242"/>
      <c r="C57" s="903" t="s">
        <v>594</v>
      </c>
      <c r="D57" s="904"/>
      <c r="E57" s="904"/>
      <c r="F57" s="255">
        <f>SUBTOTAL(9,F58:F60)</f>
        <v>402288</v>
      </c>
      <c r="G57" s="255">
        <f>SUBTOTAL(9,G58:G60)</f>
        <v>388752</v>
      </c>
      <c r="H57" s="255">
        <f t="shared" si="4"/>
        <v>13536</v>
      </c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s="256" customFormat="1" ht="27" customHeight="1" x14ac:dyDescent="0.15">
      <c r="A58" s="537"/>
      <c r="B58" s="241"/>
      <c r="C58" s="211"/>
      <c r="D58" s="901" t="s">
        <v>594</v>
      </c>
      <c r="E58" s="902"/>
      <c r="F58" s="218">
        <f>SUBTOTAL(9,F59:F60)</f>
        <v>402288</v>
      </c>
      <c r="G58" s="218">
        <f>SUBTOTAL(9,G59:G60)</f>
        <v>388752</v>
      </c>
      <c r="H58" s="239">
        <f t="shared" si="4"/>
        <v>13536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s="229" customFormat="1" ht="27" customHeight="1" x14ac:dyDescent="0.15">
      <c r="A59" s="226"/>
      <c r="B59" s="221"/>
      <c r="C59" s="221"/>
      <c r="D59" s="221"/>
      <c r="E59" s="222" t="s">
        <v>644</v>
      </c>
      <c r="F59" s="223">
        <v>201144</v>
      </c>
      <c r="G59" s="223">
        <v>194376</v>
      </c>
      <c r="H59" s="224">
        <f t="shared" si="4"/>
        <v>6768</v>
      </c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229" customFormat="1" ht="27" customHeight="1" x14ac:dyDescent="0.15">
      <c r="A60" s="226"/>
      <c r="B60" s="221"/>
      <c r="C60" s="221"/>
      <c r="D60" s="221"/>
      <c r="E60" s="222" t="s">
        <v>645</v>
      </c>
      <c r="F60" s="223">
        <v>201144</v>
      </c>
      <c r="G60" s="223">
        <v>194376</v>
      </c>
      <c r="H60" s="224">
        <f t="shared" si="4"/>
        <v>6768</v>
      </c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s="256" customFormat="1" ht="27" customHeight="1" x14ac:dyDescent="0.15">
      <c r="A61" s="214"/>
      <c r="B61" s="215"/>
      <c r="C61" s="903" t="s">
        <v>595</v>
      </c>
      <c r="D61" s="904"/>
      <c r="E61" s="904"/>
      <c r="F61" s="255">
        <f>SUBTOTAL(9,F62:F63)</f>
        <v>14256</v>
      </c>
      <c r="G61" s="255">
        <f>SUBTOTAL(9,G62:G63)</f>
        <v>14256</v>
      </c>
      <c r="H61" s="255">
        <f t="shared" si="4"/>
        <v>0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s="256" customFormat="1" ht="27" customHeight="1" x14ac:dyDescent="0.15">
      <c r="A62" s="214"/>
      <c r="B62" s="215"/>
      <c r="C62" s="211"/>
      <c r="D62" s="901" t="s">
        <v>595</v>
      </c>
      <c r="E62" s="902"/>
      <c r="F62" s="218">
        <f>SUBTOTAL(9,F63:F63)</f>
        <v>14256</v>
      </c>
      <c r="G62" s="218">
        <f>SUBTOTAL(9,G63:G63)</f>
        <v>14256</v>
      </c>
      <c r="H62" s="239">
        <f t="shared" si="4"/>
        <v>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s="229" customFormat="1" ht="25.5" customHeight="1" thickBot="1" x14ac:dyDescent="0.2">
      <c r="A63" s="221"/>
      <c r="B63" s="221"/>
      <c r="C63" s="221"/>
      <c r="D63" s="221"/>
      <c r="E63" s="222" t="s">
        <v>646</v>
      </c>
      <c r="F63" s="223">
        <v>14256</v>
      </c>
      <c r="G63" s="223">
        <v>14256</v>
      </c>
      <c r="H63" s="224">
        <f t="shared" si="4"/>
        <v>0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s="229" customFormat="1" ht="27" customHeight="1" thickBot="1" x14ac:dyDescent="0.2">
      <c r="A64" s="257"/>
      <c r="B64" s="910" t="s">
        <v>647</v>
      </c>
      <c r="C64" s="911"/>
      <c r="D64" s="911"/>
      <c r="E64" s="912"/>
      <c r="F64" s="212">
        <f>SUBTOTAL(9,F65:F81)</f>
        <v>427638</v>
      </c>
      <c r="G64" s="212">
        <f>SUBTOTAL(9,G65:G81)</f>
        <v>452302</v>
      </c>
      <c r="H64" s="212">
        <f t="shared" si="4"/>
        <v>-24664</v>
      </c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s="229" customFormat="1" ht="27" customHeight="1" x14ac:dyDescent="0.15">
      <c r="A65" s="214"/>
      <c r="B65" s="215"/>
      <c r="C65" s="899" t="s">
        <v>845</v>
      </c>
      <c r="D65" s="900"/>
      <c r="E65" s="900"/>
      <c r="F65" s="258">
        <f>SUBTOTAL(9,F66:F74)</f>
        <v>382234</v>
      </c>
      <c r="G65" s="258">
        <f>SUBTOTAL(9,G66:G74)</f>
        <v>425919</v>
      </c>
      <c r="H65" s="216">
        <f t="shared" si="4"/>
        <v>-43685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s="229" customFormat="1" ht="27" customHeight="1" x14ac:dyDescent="0.15">
      <c r="A66" s="215"/>
      <c r="B66" s="215"/>
      <c r="C66" s="259"/>
      <c r="D66" s="905" t="s">
        <v>648</v>
      </c>
      <c r="E66" s="906"/>
      <c r="F66" s="260">
        <f>SUBTOTAL(9,F67:F70)</f>
        <v>314933</v>
      </c>
      <c r="G66" s="260">
        <f>SUBTOTAL(9,G67:G70)</f>
        <v>353542</v>
      </c>
      <c r="H66" s="260">
        <f t="shared" si="4"/>
        <v>-38609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s="225" customFormat="1" ht="27" customHeight="1" x14ac:dyDescent="0.15">
      <c r="A67" s="226"/>
      <c r="B67" s="221"/>
      <c r="C67" s="221"/>
      <c r="D67" s="221"/>
      <c r="E67" s="341" t="s">
        <v>649</v>
      </c>
      <c r="F67" s="342">
        <v>153000</v>
      </c>
      <c r="G67" s="342">
        <v>172000</v>
      </c>
      <c r="H67" s="343">
        <f t="shared" si="4"/>
        <v>-19000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s="229" customFormat="1" ht="27" customHeight="1" x14ac:dyDescent="0.15">
      <c r="A68" s="226"/>
      <c r="B68" s="221"/>
      <c r="C68" s="221"/>
      <c r="D68" s="221"/>
      <c r="E68" s="222" t="s">
        <v>650</v>
      </c>
      <c r="F68" s="223">
        <v>125405</v>
      </c>
      <c r="G68" s="223">
        <v>125299</v>
      </c>
      <c r="H68" s="224">
        <f t="shared" si="4"/>
        <v>106</v>
      </c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8" s="229" customFormat="1" ht="27" customHeight="1" x14ac:dyDescent="0.15">
      <c r="A69" s="226"/>
      <c r="B69" s="221"/>
      <c r="C69" s="221"/>
      <c r="D69" s="221"/>
      <c r="E69" s="222" t="s">
        <v>651</v>
      </c>
      <c r="F69" s="223">
        <v>36454</v>
      </c>
      <c r="G69" s="223">
        <v>56203</v>
      </c>
      <c r="H69" s="224">
        <f t="shared" si="4"/>
        <v>-19749</v>
      </c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s="229" customFormat="1" ht="27" customHeight="1" x14ac:dyDescent="0.15">
      <c r="A70" s="226"/>
      <c r="B70" s="221"/>
      <c r="C70" s="221"/>
      <c r="D70" s="221"/>
      <c r="E70" s="222" t="s">
        <v>652</v>
      </c>
      <c r="F70" s="223">
        <v>74</v>
      </c>
      <c r="G70" s="223">
        <v>40</v>
      </c>
      <c r="H70" s="228">
        <f t="shared" si="4"/>
        <v>34</v>
      </c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s="229" customFormat="1" ht="27" customHeight="1" x14ac:dyDescent="0.15">
      <c r="A71" s="214"/>
      <c r="B71" s="215"/>
      <c r="C71" s="257"/>
      <c r="D71" s="901" t="s">
        <v>653</v>
      </c>
      <c r="E71" s="902"/>
      <c r="F71" s="218">
        <f>SUBTOTAL(9,F72:F74)</f>
        <v>67301</v>
      </c>
      <c r="G71" s="218">
        <f>SUBTOTAL(9,G72:G74)</f>
        <v>72377</v>
      </c>
      <c r="H71" s="218">
        <f t="shared" si="4"/>
        <v>-5076</v>
      </c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s="229" customFormat="1" ht="27" customHeight="1" x14ac:dyDescent="0.15">
      <c r="A72" s="221"/>
      <c r="B72" s="221"/>
      <c r="C72" s="221"/>
      <c r="D72" s="234"/>
      <c r="E72" s="235" t="s">
        <v>654</v>
      </c>
      <c r="F72" s="252">
        <v>58000</v>
      </c>
      <c r="G72" s="252">
        <v>60000</v>
      </c>
      <c r="H72" s="254">
        <f t="shared" si="4"/>
        <v>-2000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s="229" customFormat="1" ht="27" customHeight="1" x14ac:dyDescent="0.15">
      <c r="A73" s="226"/>
      <c r="B73" s="221"/>
      <c r="C73" s="221"/>
      <c r="D73" s="221"/>
      <c r="E73" s="222" t="s">
        <v>651</v>
      </c>
      <c r="F73" s="262">
        <v>9277</v>
      </c>
      <c r="G73" s="262">
        <v>12360</v>
      </c>
      <c r="H73" s="228">
        <f t="shared" si="4"/>
        <v>-3083</v>
      </c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s="229" customFormat="1" ht="27" customHeight="1" x14ac:dyDescent="0.15">
      <c r="A74" s="226"/>
      <c r="B74" s="221"/>
      <c r="C74" s="221"/>
      <c r="D74" s="221"/>
      <c r="E74" s="222" t="s">
        <v>652</v>
      </c>
      <c r="F74" s="262">
        <v>24</v>
      </c>
      <c r="G74" s="262">
        <v>17</v>
      </c>
      <c r="H74" s="228">
        <f t="shared" ref="H74:H94" si="6">SUM(F74-G74)</f>
        <v>7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s="229" customFormat="1" ht="27" customHeight="1" x14ac:dyDescent="0.15">
      <c r="A75" s="214"/>
      <c r="B75" s="215"/>
      <c r="C75" s="263" t="s">
        <v>839</v>
      </c>
      <c r="D75" s="264"/>
      <c r="E75" s="265"/>
      <c r="F75" s="237">
        <f>SUBTOTAL(9,F76:F77)</f>
        <v>24000</v>
      </c>
      <c r="G75" s="237">
        <f>SUBTOTAL(9,G76:G77)</f>
        <v>0</v>
      </c>
      <c r="H75" s="255">
        <f t="shared" si="6"/>
        <v>24000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s="256" customFormat="1" ht="27" customHeight="1" x14ac:dyDescent="0.15">
      <c r="A76" s="214"/>
      <c r="B76" s="215"/>
      <c r="C76" s="217"/>
      <c r="D76" s="901" t="s">
        <v>904</v>
      </c>
      <c r="E76" s="902"/>
      <c r="F76" s="218">
        <f>SUBTOTAL(9,F77:F77)</f>
        <v>24000</v>
      </c>
      <c r="G76" s="218">
        <f>SUBTOTAL(9,G77:G77)</f>
        <v>0</v>
      </c>
      <c r="H76" s="218">
        <f t="shared" si="6"/>
        <v>24000</v>
      </c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s="229" customFormat="1" ht="27" customHeight="1" x14ac:dyDescent="0.15">
      <c r="A77" s="226"/>
      <c r="B77" s="221"/>
      <c r="C77" s="221"/>
      <c r="D77" s="221"/>
      <c r="E77" s="222" t="s">
        <v>905</v>
      </c>
      <c r="F77" s="223">
        <v>24000</v>
      </c>
      <c r="G77" s="223">
        <v>0</v>
      </c>
      <c r="H77" s="228">
        <f t="shared" si="6"/>
        <v>24000</v>
      </c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s="229" customFormat="1" ht="27" customHeight="1" x14ac:dyDescent="0.15">
      <c r="A78" s="214"/>
      <c r="B78" s="215"/>
      <c r="C78" s="263" t="s">
        <v>598</v>
      </c>
      <c r="D78" s="264"/>
      <c r="E78" s="265"/>
      <c r="F78" s="237">
        <f>SUBTOTAL(9,F79:F81)</f>
        <v>21404</v>
      </c>
      <c r="G78" s="237">
        <f>SUBTOTAL(9,G79:G81)</f>
        <v>26383</v>
      </c>
      <c r="H78" s="255">
        <f t="shared" si="6"/>
        <v>-4979</v>
      </c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s="256" customFormat="1" ht="27" customHeight="1" x14ac:dyDescent="0.15">
      <c r="A79" s="214"/>
      <c r="B79" s="215"/>
      <c r="C79" s="217"/>
      <c r="D79" s="901" t="s">
        <v>547</v>
      </c>
      <c r="E79" s="902"/>
      <c r="F79" s="218">
        <f>SUBTOTAL(9,F80:F81)</f>
        <v>21404</v>
      </c>
      <c r="G79" s="218">
        <f>SUBTOTAL(9,G80:G81)</f>
        <v>26383</v>
      </c>
      <c r="H79" s="218">
        <f t="shared" si="6"/>
        <v>-4979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s="229" customFormat="1" ht="27" customHeight="1" x14ac:dyDescent="0.15">
      <c r="A80" s="226"/>
      <c r="B80" s="221"/>
      <c r="C80" s="221"/>
      <c r="D80" s="221"/>
      <c r="E80" s="222" t="s">
        <v>651</v>
      </c>
      <c r="F80" s="223">
        <v>21382</v>
      </c>
      <c r="G80" s="223">
        <v>26350</v>
      </c>
      <c r="H80" s="228">
        <f t="shared" si="6"/>
        <v>-4968</v>
      </c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s="229" customFormat="1" ht="27" customHeight="1" thickBot="1" x14ac:dyDescent="0.2">
      <c r="A81" s="226"/>
      <c r="B81" s="221"/>
      <c r="C81" s="221"/>
      <c r="D81" s="221"/>
      <c r="E81" s="250" t="s">
        <v>652</v>
      </c>
      <c r="F81" s="262">
        <v>22</v>
      </c>
      <c r="G81" s="262">
        <v>33</v>
      </c>
      <c r="H81" s="266">
        <f t="shared" si="6"/>
        <v>-11</v>
      </c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spans="1:28" s="229" customFormat="1" ht="27" customHeight="1" thickBot="1" x14ac:dyDescent="0.2">
      <c r="A82" s="267"/>
      <c r="B82" s="896" t="s">
        <v>655</v>
      </c>
      <c r="C82" s="897"/>
      <c r="D82" s="897"/>
      <c r="E82" s="898"/>
      <c r="F82" s="212">
        <f>SUBTOTAL(9,F83:F86)</f>
        <v>39278</v>
      </c>
      <c r="G82" s="212">
        <f>SUBTOTAL(9,G83:G86)</f>
        <v>39815</v>
      </c>
      <c r="H82" s="212">
        <f t="shared" si="6"/>
        <v>-537</v>
      </c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 spans="1:28" s="268" customFormat="1" ht="27" customHeight="1" x14ac:dyDescent="0.15">
      <c r="A83" s="214"/>
      <c r="B83" s="215"/>
      <c r="C83" s="899" t="s">
        <v>656</v>
      </c>
      <c r="D83" s="900"/>
      <c r="E83" s="900"/>
      <c r="F83" s="258">
        <f>SUBTOTAL(9,F84:F86)</f>
        <v>39278</v>
      </c>
      <c r="G83" s="258">
        <f>SUBTOTAL(9,G84:G86)</f>
        <v>39815</v>
      </c>
      <c r="H83" s="216">
        <f t="shared" si="6"/>
        <v>-537</v>
      </c>
      <c r="I83" s="268" t="s">
        <v>6</v>
      </c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 spans="1:28" s="268" customFormat="1" ht="27" customHeight="1" x14ac:dyDescent="0.15">
      <c r="A84" s="274"/>
      <c r="B84" s="242"/>
      <c r="C84" s="538"/>
      <c r="D84" s="901" t="s">
        <v>657</v>
      </c>
      <c r="E84" s="913"/>
      <c r="F84" s="269">
        <f>SUBTOTAL(9,F85:F86)</f>
        <v>39278</v>
      </c>
      <c r="G84" s="269">
        <f>SUBTOTAL(9,G85:G86)</f>
        <v>39815</v>
      </c>
      <c r="H84" s="260">
        <f t="shared" si="6"/>
        <v>-537</v>
      </c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 spans="1:28" s="268" customFormat="1" ht="27" customHeight="1" x14ac:dyDescent="0.15">
      <c r="A85" s="536"/>
      <c r="B85" s="234"/>
      <c r="C85" s="234"/>
      <c r="D85" s="234"/>
      <c r="E85" s="270" t="s">
        <v>651</v>
      </c>
      <c r="F85" s="252">
        <v>39244</v>
      </c>
      <c r="G85" s="252">
        <v>39769</v>
      </c>
      <c r="H85" s="253">
        <f t="shared" si="6"/>
        <v>-525</v>
      </c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 spans="1:28" s="268" customFormat="1" ht="27" customHeight="1" thickBot="1" x14ac:dyDescent="0.2">
      <c r="A86" s="226"/>
      <c r="B86" s="221"/>
      <c r="C86" s="221"/>
      <c r="D86" s="221"/>
      <c r="E86" s="270" t="s">
        <v>652</v>
      </c>
      <c r="F86" s="252">
        <v>34</v>
      </c>
      <c r="G86" s="252">
        <v>46</v>
      </c>
      <c r="H86" s="253">
        <f t="shared" si="6"/>
        <v>-12</v>
      </c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spans="1:28" s="229" customFormat="1" ht="27" customHeight="1" thickBot="1" x14ac:dyDescent="0.2">
      <c r="A87" s="267"/>
      <c r="B87" s="896" t="s">
        <v>553</v>
      </c>
      <c r="C87" s="897"/>
      <c r="D87" s="897"/>
      <c r="E87" s="898"/>
      <c r="F87" s="212">
        <f>SUBTOTAL(9,F88:F90)</f>
        <v>50223</v>
      </c>
      <c r="G87" s="212">
        <f>SUBTOTAL(9,G88:G90)</f>
        <v>50138</v>
      </c>
      <c r="H87" s="212">
        <f t="shared" si="6"/>
        <v>85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 spans="1:28" s="268" customFormat="1" ht="27" customHeight="1" x14ac:dyDescent="0.15">
      <c r="A88" s="214"/>
      <c r="B88" s="215"/>
      <c r="C88" s="899" t="s">
        <v>553</v>
      </c>
      <c r="D88" s="900"/>
      <c r="E88" s="900"/>
      <c r="F88" s="258">
        <f>SUBTOTAL(9,F89:F90)</f>
        <v>50223</v>
      </c>
      <c r="G88" s="258">
        <f>SUBTOTAL(9,G89:G90)</f>
        <v>50138</v>
      </c>
      <c r="H88" s="216">
        <f t="shared" si="6"/>
        <v>85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spans="1:28" s="268" customFormat="1" ht="27" customHeight="1" x14ac:dyDescent="0.15">
      <c r="A89" s="214"/>
      <c r="B89" s="215"/>
      <c r="C89" s="211"/>
      <c r="D89" s="271"/>
      <c r="E89" s="270" t="s">
        <v>651</v>
      </c>
      <c r="F89" s="252">
        <v>50179</v>
      </c>
      <c r="G89" s="252">
        <v>50094</v>
      </c>
      <c r="H89" s="500">
        <f t="shared" si="6"/>
        <v>85</v>
      </c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 spans="1:28" s="268" customFormat="1" ht="27" customHeight="1" thickBot="1" x14ac:dyDescent="0.2">
      <c r="A90" s="214"/>
      <c r="B90" s="242"/>
      <c r="C90" s="272"/>
      <c r="D90" s="273"/>
      <c r="E90" s="270" t="s">
        <v>652</v>
      </c>
      <c r="F90" s="252">
        <v>44</v>
      </c>
      <c r="G90" s="252">
        <v>44</v>
      </c>
      <c r="H90" s="500">
        <f t="shared" si="6"/>
        <v>0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spans="1:28" s="229" customFormat="1" ht="27" customHeight="1" thickBot="1" x14ac:dyDescent="0.2">
      <c r="A91" s="267"/>
      <c r="B91" s="896" t="s">
        <v>557</v>
      </c>
      <c r="C91" s="897"/>
      <c r="D91" s="897"/>
      <c r="E91" s="898"/>
      <c r="F91" s="212">
        <f>SUBTOTAL(9,F92:F94)</f>
        <v>13017</v>
      </c>
      <c r="G91" s="212">
        <f>SUBTOTAL(9,G92:G94)</f>
        <v>3003</v>
      </c>
      <c r="H91" s="212">
        <f t="shared" si="6"/>
        <v>10014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s="268" customFormat="1" ht="27" customHeight="1" x14ac:dyDescent="0.15">
      <c r="A92" s="214"/>
      <c r="B92" s="215"/>
      <c r="C92" s="899" t="s">
        <v>557</v>
      </c>
      <c r="D92" s="900"/>
      <c r="E92" s="900"/>
      <c r="F92" s="258">
        <f>SUBTOTAL(9,F93:F94)</f>
        <v>13017</v>
      </c>
      <c r="G92" s="258">
        <f>SUBTOTAL(9,G93:G94)</f>
        <v>3003</v>
      </c>
      <c r="H92" s="216">
        <f t="shared" si="6"/>
        <v>10014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spans="1:28" s="268" customFormat="1" ht="27" customHeight="1" x14ac:dyDescent="0.15">
      <c r="A93" s="214"/>
      <c r="B93" s="215"/>
      <c r="C93" s="211"/>
      <c r="D93" s="271"/>
      <c r="E93" s="270" t="s">
        <v>651</v>
      </c>
      <c r="F93" s="252">
        <v>13000</v>
      </c>
      <c r="G93" s="252">
        <v>3000</v>
      </c>
      <c r="H93" s="500">
        <f t="shared" si="6"/>
        <v>10000</v>
      </c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 spans="1:28" s="268" customFormat="1" ht="27" customHeight="1" x14ac:dyDescent="0.15">
      <c r="A94" s="274"/>
      <c r="B94" s="242"/>
      <c r="C94" s="272"/>
      <c r="D94" s="273"/>
      <c r="E94" s="270" t="s">
        <v>652</v>
      </c>
      <c r="F94" s="252">
        <v>17</v>
      </c>
      <c r="G94" s="252">
        <v>3</v>
      </c>
      <c r="H94" s="500">
        <f t="shared" si="6"/>
        <v>14</v>
      </c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</sheetData>
  <mergeCells count="36">
    <mergeCell ref="B87:E87"/>
    <mergeCell ref="C88:E88"/>
    <mergeCell ref="B91:E91"/>
    <mergeCell ref="C92:E92"/>
    <mergeCell ref="D71:E71"/>
    <mergeCell ref="D79:E79"/>
    <mergeCell ref="B82:E82"/>
    <mergeCell ref="C83:E83"/>
    <mergeCell ref="D84:E84"/>
    <mergeCell ref="D76:E76"/>
    <mergeCell ref="D66:E66"/>
    <mergeCell ref="D44:E44"/>
    <mergeCell ref="C51:E51"/>
    <mergeCell ref="D52:E52"/>
    <mergeCell ref="C54:E54"/>
    <mergeCell ref="D55:E55"/>
    <mergeCell ref="C57:E57"/>
    <mergeCell ref="D58:E58"/>
    <mergeCell ref="C61:E61"/>
    <mergeCell ref="D62:E62"/>
    <mergeCell ref="B64:E64"/>
    <mergeCell ref="C65:E65"/>
    <mergeCell ref="C48:E48"/>
    <mergeCell ref="D49:E49"/>
    <mergeCell ref="C43:E43"/>
    <mergeCell ref="A1:H1"/>
    <mergeCell ref="A3:E3"/>
    <mergeCell ref="A4:E4"/>
    <mergeCell ref="B5:E5"/>
    <mergeCell ref="C6:E6"/>
    <mergeCell ref="D7:E7"/>
    <mergeCell ref="D32:E32"/>
    <mergeCell ref="C37:E37"/>
    <mergeCell ref="D38:E38"/>
    <mergeCell ref="C40:E40"/>
    <mergeCell ref="D41:E41"/>
  </mergeCells>
  <phoneticPr fontId="4" type="noConversion"/>
  <pageMargins left="0.35433070866141736" right="0.31496062992125984" top="0.70866141732283472" bottom="0.78740157480314965" header="0.51181102362204722" footer="0.51181102362204722"/>
  <pageSetup paperSize="9" scale="88" firstPageNumber="49" fitToHeight="0" orientation="portrait" useFirstPageNumber="1" r:id="rId1"/>
  <headerFooter alignWithMargins="0">
    <oddFooter>&amp;C&amp;P</oddFooter>
  </headerFooter>
  <ignoredErrors>
    <ignoredError sqref="H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1036"/>
  <sheetViews>
    <sheetView showGridLines="0" view="pageBreakPreview" zoomScale="90" zoomScaleNormal="100" zoomScaleSheetLayoutView="90" workbookViewId="0">
      <pane ySplit="4" topLeftCell="A5" activePane="bottomLeft" state="frozen"/>
      <selection activeCell="D14" sqref="D14"/>
      <selection pane="bottomLeft" activeCell="I5" sqref="I5"/>
    </sheetView>
  </sheetViews>
  <sheetFormatPr defaultRowHeight="20.100000000000001" customHeight="1" x14ac:dyDescent="0.15"/>
  <cols>
    <col min="1" max="2" width="1.6640625" style="23" customWidth="1"/>
    <col min="3" max="3" width="1.6640625" style="769" customWidth="1"/>
    <col min="4" max="6" width="1.6640625" style="2" customWidth="1"/>
    <col min="7" max="7" width="29.6640625" style="2" customWidth="1"/>
    <col min="8" max="8" width="22.88671875" style="644" customWidth="1"/>
    <col min="9" max="9" width="13.77734375" style="721" customWidth="1"/>
    <col min="10" max="10" width="12.88671875" style="25" customWidth="1"/>
    <col min="11" max="11" width="12" style="24" customWidth="1"/>
    <col min="12" max="12" width="8.88671875" style="141"/>
    <col min="13" max="16384" width="8.88671875" style="1"/>
  </cols>
  <sheetData>
    <row r="1" spans="1:15" ht="34.5" customHeight="1" x14ac:dyDescent="0.15">
      <c r="A1" s="959" t="s">
        <v>344</v>
      </c>
      <c r="B1" s="960"/>
      <c r="C1" s="960"/>
      <c r="D1" s="960"/>
      <c r="E1" s="960"/>
      <c r="F1" s="960"/>
      <c r="G1" s="960"/>
      <c r="H1" s="960"/>
      <c r="I1" s="960"/>
      <c r="J1" s="960"/>
      <c r="K1" s="961"/>
      <c r="M1" s="420"/>
    </row>
    <row r="2" spans="1:15" ht="16.5" customHeight="1" x14ac:dyDescent="0.15">
      <c r="A2" s="970"/>
      <c r="B2" s="971"/>
      <c r="C2" s="971"/>
      <c r="D2" s="971"/>
      <c r="E2" s="971"/>
      <c r="F2" s="971"/>
      <c r="G2" s="971"/>
      <c r="H2" s="971"/>
      <c r="I2" s="971"/>
      <c r="J2" s="971"/>
      <c r="K2" s="972"/>
    </row>
    <row r="3" spans="1:15" ht="20.100000000000001" customHeight="1" x14ac:dyDescent="0.15">
      <c r="A3" s="378"/>
      <c r="B3" s="775"/>
      <c r="C3" s="2"/>
      <c r="D3" s="775"/>
      <c r="G3" s="2" t="s">
        <v>971</v>
      </c>
      <c r="H3" s="580"/>
      <c r="I3" s="3"/>
      <c r="J3" s="962"/>
      <c r="K3" s="963"/>
    </row>
    <row r="4" spans="1:15" s="544" customFormat="1" ht="27.75" customHeight="1" x14ac:dyDescent="0.15">
      <c r="A4" s="964" t="s">
        <v>0</v>
      </c>
      <c r="B4" s="965"/>
      <c r="C4" s="965"/>
      <c r="D4" s="965"/>
      <c r="E4" s="965"/>
      <c r="F4" s="965"/>
      <c r="G4" s="966"/>
      <c r="H4" s="645" t="s">
        <v>658</v>
      </c>
      <c r="I4" s="276" t="s">
        <v>583</v>
      </c>
      <c r="J4" s="4" t="s">
        <v>584</v>
      </c>
      <c r="K4" s="277" t="s">
        <v>613</v>
      </c>
      <c r="L4" s="543"/>
    </row>
    <row r="5" spans="1:15" s="5" customFormat="1" ht="27.75" customHeight="1" x14ac:dyDescent="0.15">
      <c r="A5" s="539" t="s">
        <v>345</v>
      </c>
      <c r="B5" s="768"/>
      <c r="C5" s="157"/>
      <c r="D5" s="540"/>
      <c r="E5" s="540"/>
      <c r="F5" s="540"/>
      <c r="G5" s="540"/>
      <c r="H5" s="581"/>
      <c r="I5" s="649">
        <f>SUBTOTAL(9,I6:I835)</f>
        <v>5614018</v>
      </c>
      <c r="J5" s="541">
        <f>SUBTOTAL(9,J6:J835)</f>
        <v>5254649</v>
      </c>
      <c r="K5" s="542">
        <f t="shared" ref="K5:K140" si="0">I5-J5</f>
        <v>359369</v>
      </c>
      <c r="L5" s="141"/>
    </row>
    <row r="6" spans="1:15" ht="27.75" customHeight="1" x14ac:dyDescent="0.15">
      <c r="A6" s="724"/>
      <c r="B6" s="967" t="s">
        <v>1</v>
      </c>
      <c r="C6" s="968"/>
      <c r="D6" s="968"/>
      <c r="E6" s="968"/>
      <c r="F6" s="968"/>
      <c r="G6" s="968"/>
      <c r="H6" s="582"/>
      <c r="I6" s="650">
        <f>SUBTOTAL(9,I7:I712)</f>
        <v>5083862</v>
      </c>
      <c r="J6" s="57">
        <f>SUBTOTAL(9,J7:J712)</f>
        <v>4709391</v>
      </c>
      <c r="K6" s="379">
        <f t="shared" si="0"/>
        <v>374471</v>
      </c>
      <c r="M6"/>
    </row>
    <row r="7" spans="1:15" s="6" customFormat="1" ht="27.75" customHeight="1" x14ac:dyDescent="0.15">
      <c r="A7" s="62"/>
      <c r="B7" s="524"/>
      <c r="C7" s="969" t="s">
        <v>710</v>
      </c>
      <c r="D7" s="969"/>
      <c r="E7" s="969"/>
      <c r="F7" s="969"/>
      <c r="G7" s="969"/>
      <c r="H7" s="583"/>
      <c r="I7" s="651">
        <f>SUBTOTAL(9,I8:I499)</f>
        <v>3918827</v>
      </c>
      <c r="J7" s="499">
        <f>SUBTOTAL(9,J8:J499)</f>
        <v>3595343</v>
      </c>
      <c r="K7" s="471">
        <f t="shared" si="0"/>
        <v>323484</v>
      </c>
      <c r="L7" s="141"/>
    </row>
    <row r="8" spans="1:15" s="5" customFormat="1" ht="27.75" customHeight="1" x14ac:dyDescent="0.15">
      <c r="A8" s="62"/>
      <c r="B8" s="526"/>
      <c r="C8" s="520"/>
      <c r="D8" s="939" t="s">
        <v>659</v>
      </c>
      <c r="E8" s="939"/>
      <c r="F8" s="939"/>
      <c r="G8" s="939"/>
      <c r="H8" s="584"/>
      <c r="I8" s="652">
        <f>SUBTOTAL(9,I9:I99)</f>
        <v>1352982</v>
      </c>
      <c r="J8" s="190">
        <f>SUBTOTAL(9,J9:J99)</f>
        <v>1191475</v>
      </c>
      <c r="K8" s="380">
        <f t="shared" si="0"/>
        <v>161507</v>
      </c>
      <c r="L8" s="141"/>
      <c r="M8"/>
      <c r="N8"/>
      <c r="O8"/>
    </row>
    <row r="9" spans="1:15" s="5" customFormat="1" ht="27.75" customHeight="1" x14ac:dyDescent="0.15">
      <c r="A9" s="62"/>
      <c r="B9" s="526"/>
      <c r="C9" s="532"/>
      <c r="D9" s="525"/>
      <c r="E9" s="940" t="s">
        <v>2</v>
      </c>
      <c r="F9" s="941"/>
      <c r="G9" s="942"/>
      <c r="H9" s="585"/>
      <c r="I9" s="653">
        <f>SUBTOTAL(9,I10:I37)</f>
        <v>1222858</v>
      </c>
      <c r="J9" s="171">
        <f>SUBTOTAL(9,J10:J37)</f>
        <v>1004643</v>
      </c>
      <c r="K9" s="321">
        <f t="shared" si="0"/>
        <v>218215</v>
      </c>
      <c r="L9" s="141"/>
      <c r="M9"/>
      <c r="N9"/>
      <c r="O9"/>
    </row>
    <row r="10" spans="1:15" s="13" customFormat="1" ht="27.75" customHeight="1" x14ac:dyDescent="0.15">
      <c r="A10" s="62"/>
      <c r="B10" s="526"/>
      <c r="C10" s="532"/>
      <c r="D10" s="527"/>
      <c r="E10" s="358"/>
      <c r="F10" s="924" t="s">
        <v>3</v>
      </c>
      <c r="G10" s="924"/>
      <c r="H10" s="586"/>
      <c r="I10" s="654">
        <f>SUBTOTAL(9,I11:I37)</f>
        <v>1222858</v>
      </c>
      <c r="J10" s="191">
        <f>SUBTOTAL(9,J11:J37)</f>
        <v>1004643</v>
      </c>
      <c r="K10" s="346">
        <f t="shared" si="0"/>
        <v>218215</v>
      </c>
      <c r="L10" s="412"/>
      <c r="M10" s="12"/>
      <c r="N10" s="12"/>
      <c r="O10" s="12"/>
    </row>
    <row r="11" spans="1:15" s="17" customFormat="1" ht="27.75" customHeight="1" x14ac:dyDescent="0.15">
      <c r="A11" s="63"/>
      <c r="B11" s="107"/>
      <c r="C11" s="14"/>
      <c r="D11" s="111"/>
      <c r="E11" s="14"/>
      <c r="F11" s="429"/>
      <c r="G11" s="15" t="s">
        <v>213</v>
      </c>
      <c r="H11" s="587"/>
      <c r="I11" s="655">
        <v>666807</v>
      </c>
      <c r="J11" s="16">
        <v>599731</v>
      </c>
      <c r="K11" s="390">
        <f t="shared" si="0"/>
        <v>67076</v>
      </c>
      <c r="L11" s="141"/>
      <c r="M11"/>
      <c r="N11"/>
      <c r="O11"/>
    </row>
    <row r="12" spans="1:15" s="17" customFormat="1" ht="27.75" customHeight="1" x14ac:dyDescent="0.15">
      <c r="A12" s="63"/>
      <c r="B12" s="107"/>
      <c r="C12" s="14"/>
      <c r="D12" s="111"/>
      <c r="E12" s="14"/>
      <c r="F12" s="429"/>
      <c r="G12" s="428" t="s">
        <v>215</v>
      </c>
      <c r="H12" s="447"/>
      <c r="I12" s="655">
        <v>28115</v>
      </c>
      <c r="J12" s="61">
        <v>22803</v>
      </c>
      <c r="K12" s="326">
        <f t="shared" si="0"/>
        <v>5312</v>
      </c>
      <c r="L12" s="141"/>
      <c r="M12"/>
      <c r="N12"/>
      <c r="O12"/>
    </row>
    <row r="13" spans="1:15" s="17" customFormat="1" ht="27.75" customHeight="1" x14ac:dyDescent="0.15">
      <c r="A13" s="63"/>
      <c r="B13" s="107"/>
      <c r="C13" s="14"/>
      <c r="D13" s="111"/>
      <c r="E13" s="14"/>
      <c r="F13" s="429"/>
      <c r="G13" s="428" t="s">
        <v>216</v>
      </c>
      <c r="H13" s="447" t="s">
        <v>6</v>
      </c>
      <c r="I13" s="58">
        <v>9480</v>
      </c>
      <c r="J13" s="164">
        <v>7800</v>
      </c>
      <c r="K13" s="326">
        <f t="shared" si="0"/>
        <v>1680</v>
      </c>
      <c r="L13" s="141"/>
      <c r="M13"/>
      <c r="N13"/>
      <c r="O13"/>
    </row>
    <row r="14" spans="1:15" s="17" customFormat="1" ht="27.75" customHeight="1" x14ac:dyDescent="0.15">
      <c r="A14" s="63"/>
      <c r="B14" s="107"/>
      <c r="C14" s="14"/>
      <c r="D14" s="111"/>
      <c r="E14" s="14"/>
      <c r="F14" s="429"/>
      <c r="G14" s="428" t="s">
        <v>217</v>
      </c>
      <c r="H14" s="447"/>
      <c r="I14" s="655">
        <f>SUBTOTAL(9,I15:I17)</f>
        <v>10200</v>
      </c>
      <c r="J14" s="16">
        <f>SUBTOTAL(9,J15:J17)</f>
        <v>7680</v>
      </c>
      <c r="K14" s="326">
        <f t="shared" si="0"/>
        <v>2520</v>
      </c>
      <c r="L14" s="141"/>
      <c r="M14"/>
      <c r="N14"/>
      <c r="O14"/>
    </row>
    <row r="15" spans="1:15" s="17" customFormat="1" ht="27.75" customHeight="1" x14ac:dyDescent="0.15">
      <c r="A15" s="63"/>
      <c r="B15" s="107"/>
      <c r="C15" s="14"/>
      <c r="D15" s="111"/>
      <c r="E15" s="14"/>
      <c r="F15" s="429"/>
      <c r="G15" s="428" t="s">
        <v>218</v>
      </c>
      <c r="H15" s="447" t="s">
        <v>219</v>
      </c>
      <c r="I15" s="655">
        <v>3840</v>
      </c>
      <c r="J15" s="16">
        <v>3840</v>
      </c>
      <c r="K15" s="326">
        <f t="shared" si="0"/>
        <v>0</v>
      </c>
      <c r="L15" s="141"/>
      <c r="M15"/>
      <c r="N15"/>
      <c r="O15"/>
    </row>
    <row r="16" spans="1:15" s="17" customFormat="1" ht="27.75" customHeight="1" x14ac:dyDescent="0.15">
      <c r="A16" s="63"/>
      <c r="B16" s="107"/>
      <c r="C16" s="14"/>
      <c r="D16" s="111"/>
      <c r="E16" s="14"/>
      <c r="F16" s="429"/>
      <c r="G16" s="428" t="s">
        <v>220</v>
      </c>
      <c r="H16" s="447" t="s">
        <v>957</v>
      </c>
      <c r="I16" s="655">
        <v>3960</v>
      </c>
      <c r="J16" s="16">
        <v>1440</v>
      </c>
      <c r="K16" s="326">
        <f t="shared" si="0"/>
        <v>2520</v>
      </c>
      <c r="L16" s="141"/>
      <c r="M16"/>
      <c r="N16"/>
      <c r="O16"/>
    </row>
    <row r="17" spans="1:15" s="17" customFormat="1" ht="27.75" customHeight="1" x14ac:dyDescent="0.15">
      <c r="A17" s="63"/>
      <c r="B17" s="107"/>
      <c r="C17" s="14"/>
      <c r="D17" s="111"/>
      <c r="E17" s="14"/>
      <c r="F17" s="356"/>
      <c r="G17" s="428" t="s">
        <v>221</v>
      </c>
      <c r="H17" s="447" t="s">
        <v>222</v>
      </c>
      <c r="I17" s="655">
        <v>2400</v>
      </c>
      <c r="J17" s="61">
        <v>2400</v>
      </c>
      <c r="K17" s="326">
        <f t="shared" si="0"/>
        <v>0</v>
      </c>
      <c r="L17" s="141"/>
      <c r="M17"/>
      <c r="N17"/>
      <c r="O17"/>
    </row>
    <row r="18" spans="1:15" s="17" customFormat="1" ht="27.75" customHeight="1" x14ac:dyDescent="0.15">
      <c r="A18" s="63"/>
      <c r="B18" s="107"/>
      <c r="C18" s="14"/>
      <c r="D18" s="111"/>
      <c r="E18" s="14"/>
      <c r="F18" s="356"/>
      <c r="G18" s="428" t="s">
        <v>223</v>
      </c>
      <c r="H18" s="448" t="s">
        <v>773</v>
      </c>
      <c r="I18" s="69">
        <v>150699</v>
      </c>
      <c r="J18" s="165">
        <v>97270</v>
      </c>
      <c r="K18" s="326">
        <f t="shared" si="0"/>
        <v>53429</v>
      </c>
      <c r="L18" s="141"/>
      <c r="M18"/>
      <c r="N18"/>
      <c r="O18"/>
    </row>
    <row r="19" spans="1:15" s="17" customFormat="1" ht="27.75" customHeight="1" x14ac:dyDescent="0.15">
      <c r="A19" s="63"/>
      <c r="B19" s="107"/>
      <c r="C19" s="14"/>
      <c r="D19" s="111"/>
      <c r="E19" s="14"/>
      <c r="F19" s="356"/>
      <c r="G19" s="428" t="s">
        <v>224</v>
      </c>
      <c r="H19" s="447" t="s">
        <v>368</v>
      </c>
      <c r="I19" s="655">
        <v>31920</v>
      </c>
      <c r="J19" s="61">
        <v>28560</v>
      </c>
      <c r="K19" s="326">
        <f t="shared" si="0"/>
        <v>3360</v>
      </c>
      <c r="L19" s="141"/>
      <c r="M19"/>
      <c r="N19"/>
      <c r="O19"/>
    </row>
    <row r="20" spans="1:15" s="17" customFormat="1" ht="27.75" customHeight="1" x14ac:dyDescent="0.15">
      <c r="A20" s="63"/>
      <c r="B20" s="107"/>
      <c r="C20" s="14"/>
      <c r="D20" s="111"/>
      <c r="E20" s="14"/>
      <c r="F20" s="356"/>
      <c r="G20" s="428" t="s">
        <v>225</v>
      </c>
      <c r="H20" s="448" t="s">
        <v>774</v>
      </c>
      <c r="I20" s="58">
        <v>66681</v>
      </c>
      <c r="J20" s="164">
        <v>59973</v>
      </c>
      <c r="K20" s="326">
        <f t="shared" si="0"/>
        <v>6708</v>
      </c>
      <c r="L20" s="141"/>
      <c r="M20"/>
      <c r="N20"/>
      <c r="O20"/>
    </row>
    <row r="21" spans="1:15" s="17" customFormat="1" ht="27.75" customHeight="1" x14ac:dyDescent="0.15">
      <c r="A21" s="63"/>
      <c r="B21" s="107"/>
      <c r="C21" s="14"/>
      <c r="D21" s="111"/>
      <c r="E21" s="14"/>
      <c r="F21" s="356"/>
      <c r="G21" s="428" t="s">
        <v>226</v>
      </c>
      <c r="H21" s="448" t="s">
        <v>775</v>
      </c>
      <c r="I21" s="655">
        <v>19180</v>
      </c>
      <c r="J21" s="61">
        <v>15901</v>
      </c>
      <c r="K21" s="326">
        <f t="shared" si="0"/>
        <v>3279</v>
      </c>
      <c r="L21" s="141"/>
      <c r="M21"/>
      <c r="N21"/>
      <c r="O21"/>
    </row>
    <row r="22" spans="1:15" s="17" customFormat="1" ht="27.75" customHeight="1" x14ac:dyDescent="0.15">
      <c r="A22" s="63"/>
      <c r="B22" s="107"/>
      <c r="C22" s="14"/>
      <c r="D22" s="111"/>
      <c r="E22" s="14"/>
      <c r="F22" s="356"/>
      <c r="G22" s="428" t="s">
        <v>227</v>
      </c>
      <c r="H22" s="448" t="s">
        <v>776</v>
      </c>
      <c r="I22" s="655">
        <v>84759</v>
      </c>
      <c r="J22" s="61">
        <v>72667</v>
      </c>
      <c r="K22" s="326">
        <f t="shared" si="0"/>
        <v>12092</v>
      </c>
      <c r="L22" s="141"/>
      <c r="M22"/>
      <c r="N22"/>
      <c r="O22"/>
    </row>
    <row r="23" spans="1:15" s="17" customFormat="1" ht="27.75" customHeight="1" x14ac:dyDescent="0.15">
      <c r="A23" s="63"/>
      <c r="B23" s="107"/>
      <c r="C23" s="14"/>
      <c r="D23" s="111"/>
      <c r="E23" s="14"/>
      <c r="F23" s="356"/>
      <c r="G23" s="428" t="s">
        <v>228</v>
      </c>
      <c r="H23" s="447"/>
      <c r="I23" s="655">
        <f>SUBTOTAL(9,I24:I28)</f>
        <v>110797</v>
      </c>
      <c r="J23" s="61">
        <f>SUBTOTAL(9,J24:J28)</f>
        <v>92258</v>
      </c>
      <c r="K23" s="326">
        <f t="shared" si="0"/>
        <v>18539</v>
      </c>
      <c r="L23" s="141"/>
      <c r="M23"/>
      <c r="N23"/>
      <c r="O23"/>
    </row>
    <row r="24" spans="1:15" s="17" customFormat="1" ht="27.75" customHeight="1" x14ac:dyDescent="0.15">
      <c r="A24" s="63"/>
      <c r="B24" s="107"/>
      <c r="C24" s="14"/>
      <c r="D24" s="111"/>
      <c r="E24" s="14"/>
      <c r="F24" s="356"/>
      <c r="G24" s="428" t="s">
        <v>229</v>
      </c>
      <c r="H24" s="448" t="s">
        <v>777</v>
      </c>
      <c r="I24" s="27">
        <v>48312</v>
      </c>
      <c r="J24" s="166">
        <v>39240</v>
      </c>
      <c r="K24" s="326">
        <f t="shared" si="0"/>
        <v>9072</v>
      </c>
      <c r="L24" s="141"/>
      <c r="M24"/>
      <c r="N24"/>
      <c r="O24"/>
    </row>
    <row r="25" spans="1:15" s="17" customFormat="1" ht="27.75" customHeight="1" x14ac:dyDescent="0.15">
      <c r="A25" s="63"/>
      <c r="B25" s="107"/>
      <c r="C25" s="14"/>
      <c r="D25" s="111"/>
      <c r="E25" s="14"/>
      <c r="F25" s="356"/>
      <c r="G25" s="428" t="s">
        <v>230</v>
      </c>
      <c r="H25" s="448" t="s">
        <v>778</v>
      </c>
      <c r="I25" s="70">
        <v>36565</v>
      </c>
      <c r="J25" s="167">
        <v>30912</v>
      </c>
      <c r="K25" s="326">
        <f t="shared" si="0"/>
        <v>5653</v>
      </c>
      <c r="L25" s="141"/>
      <c r="M25"/>
      <c r="N25"/>
      <c r="O25"/>
    </row>
    <row r="26" spans="1:15" s="17" customFormat="1" ht="27.75" customHeight="1" x14ac:dyDescent="0.15">
      <c r="A26" s="63"/>
      <c r="B26" s="107"/>
      <c r="C26" s="14"/>
      <c r="D26" s="111"/>
      <c r="E26" s="14"/>
      <c r="F26" s="356"/>
      <c r="G26" s="428" t="s">
        <v>231</v>
      </c>
      <c r="H26" s="448" t="s">
        <v>779</v>
      </c>
      <c r="I26" s="70">
        <v>4805</v>
      </c>
      <c r="J26" s="167">
        <v>4003</v>
      </c>
      <c r="K26" s="326">
        <f t="shared" si="0"/>
        <v>802</v>
      </c>
      <c r="L26" s="141"/>
      <c r="M26"/>
      <c r="N26"/>
      <c r="O26"/>
    </row>
    <row r="27" spans="1:15" s="17" customFormat="1" ht="27.75" customHeight="1" x14ac:dyDescent="0.15">
      <c r="A27" s="63"/>
      <c r="B27" s="107"/>
      <c r="C27" s="14"/>
      <c r="D27" s="111"/>
      <c r="E27" s="14"/>
      <c r="F27" s="356"/>
      <c r="G27" s="428" t="s">
        <v>232</v>
      </c>
      <c r="H27" s="448" t="s">
        <v>780</v>
      </c>
      <c r="I27" s="71">
        <v>11697</v>
      </c>
      <c r="J27" s="168">
        <v>10028</v>
      </c>
      <c r="K27" s="326">
        <f t="shared" si="0"/>
        <v>1669</v>
      </c>
      <c r="L27" s="141"/>
      <c r="M27"/>
      <c r="N27"/>
      <c r="O27"/>
    </row>
    <row r="28" spans="1:15" s="17" customFormat="1" ht="27.75" customHeight="1" x14ac:dyDescent="0.15">
      <c r="A28" s="63"/>
      <c r="B28" s="107"/>
      <c r="C28" s="14"/>
      <c r="D28" s="111"/>
      <c r="E28" s="14"/>
      <c r="F28" s="72"/>
      <c r="G28" s="428" t="s">
        <v>233</v>
      </c>
      <c r="H28" s="448" t="s">
        <v>781</v>
      </c>
      <c r="I28" s="70">
        <v>9418</v>
      </c>
      <c r="J28" s="167">
        <v>8075</v>
      </c>
      <c r="K28" s="326">
        <f t="shared" si="0"/>
        <v>1343</v>
      </c>
      <c r="L28" s="141"/>
      <c r="M28"/>
      <c r="N28"/>
      <c r="O28"/>
    </row>
    <row r="29" spans="1:15" s="17" customFormat="1" ht="27.75" customHeight="1" x14ac:dyDescent="0.15">
      <c r="A29" s="63"/>
      <c r="B29" s="107"/>
      <c r="C29" s="14"/>
      <c r="D29" s="111"/>
      <c r="E29" s="14"/>
      <c r="F29" s="72"/>
      <c r="G29" s="449" t="s">
        <v>369</v>
      </c>
      <c r="H29" s="435"/>
      <c r="I29" s="656">
        <f>SUBTOTAL(9,I30:I37)</f>
        <v>44220</v>
      </c>
      <c r="J29" s="28">
        <v>0</v>
      </c>
      <c r="K29" s="326">
        <f t="shared" si="0"/>
        <v>44220</v>
      </c>
      <c r="L29" s="141"/>
      <c r="M29"/>
      <c r="N29"/>
      <c r="O29"/>
    </row>
    <row r="30" spans="1:15" s="17" customFormat="1" ht="27.75" customHeight="1" x14ac:dyDescent="0.15">
      <c r="A30" s="63"/>
      <c r="B30" s="107"/>
      <c r="C30" s="14"/>
      <c r="D30" s="111"/>
      <c r="E30" s="14"/>
      <c r="F30" s="60"/>
      <c r="G30" s="450" t="s">
        <v>370</v>
      </c>
      <c r="H30" s="448" t="s">
        <v>293</v>
      </c>
      <c r="I30" s="656">
        <v>4800</v>
      </c>
      <c r="J30" s="28">
        <v>0</v>
      </c>
      <c r="K30" s="326">
        <f t="shared" si="0"/>
        <v>4800</v>
      </c>
      <c r="L30" s="141"/>
      <c r="M30"/>
      <c r="N30"/>
      <c r="O30"/>
    </row>
    <row r="31" spans="1:15" s="17" customFormat="1" ht="27.75" customHeight="1" x14ac:dyDescent="0.15">
      <c r="A31" s="744"/>
      <c r="B31" s="116"/>
      <c r="C31" s="114"/>
      <c r="D31" s="115"/>
      <c r="E31" s="114"/>
      <c r="F31" s="546"/>
      <c r="G31" s="451" t="s">
        <v>371</v>
      </c>
      <c r="H31" s="588" t="s">
        <v>295</v>
      </c>
      <c r="I31" s="657">
        <v>3000</v>
      </c>
      <c r="J31" s="461">
        <v>0</v>
      </c>
      <c r="K31" s="327">
        <f t="shared" si="0"/>
        <v>3000</v>
      </c>
      <c r="L31" s="141"/>
      <c r="M31"/>
      <c r="N31"/>
      <c r="O31"/>
    </row>
    <row r="32" spans="1:15" s="17" customFormat="1" ht="27.75" customHeight="1" x14ac:dyDescent="0.15">
      <c r="A32" s="63"/>
      <c r="B32" s="107"/>
      <c r="C32" s="14"/>
      <c r="D32" s="111"/>
      <c r="E32" s="14"/>
      <c r="F32" s="545"/>
      <c r="G32" s="450" t="s">
        <v>833</v>
      </c>
      <c r="H32" s="448" t="s">
        <v>372</v>
      </c>
      <c r="I32" s="656">
        <v>2220</v>
      </c>
      <c r="J32" s="28">
        <v>0</v>
      </c>
      <c r="K32" s="326">
        <f t="shared" si="0"/>
        <v>2220</v>
      </c>
      <c r="L32" s="141"/>
      <c r="M32"/>
      <c r="N32"/>
      <c r="O32"/>
    </row>
    <row r="33" spans="1:15" s="17" customFormat="1" ht="27.75" customHeight="1" x14ac:dyDescent="0.15">
      <c r="A33" s="63"/>
      <c r="B33" s="107"/>
      <c r="C33" s="14"/>
      <c r="D33" s="111"/>
      <c r="E33" s="14"/>
      <c r="F33" s="60"/>
      <c r="G33" s="450" t="s">
        <v>832</v>
      </c>
      <c r="H33" s="448" t="s">
        <v>373</v>
      </c>
      <c r="I33" s="656">
        <v>8880</v>
      </c>
      <c r="J33" s="28">
        <v>0</v>
      </c>
      <c r="K33" s="326">
        <f t="shared" si="0"/>
        <v>8880</v>
      </c>
      <c r="L33" s="141"/>
      <c r="M33"/>
      <c r="N33"/>
      <c r="O33"/>
    </row>
    <row r="34" spans="1:15" s="17" customFormat="1" ht="27.75" customHeight="1" x14ac:dyDescent="0.15">
      <c r="A34" s="63"/>
      <c r="B34" s="107"/>
      <c r="C34" s="14"/>
      <c r="D34" s="111"/>
      <c r="E34" s="14"/>
      <c r="F34" s="60"/>
      <c r="G34" s="450" t="s">
        <v>374</v>
      </c>
      <c r="H34" s="448" t="s">
        <v>782</v>
      </c>
      <c r="I34" s="656">
        <v>4320</v>
      </c>
      <c r="J34" s="28">
        <v>0</v>
      </c>
      <c r="K34" s="326">
        <f t="shared" si="0"/>
        <v>4320</v>
      </c>
      <c r="L34" s="141"/>
      <c r="M34"/>
      <c r="N34"/>
      <c r="O34"/>
    </row>
    <row r="35" spans="1:15" s="17" customFormat="1" ht="27.75" customHeight="1" x14ac:dyDescent="0.15">
      <c r="A35" s="63"/>
      <c r="B35" s="107"/>
      <c r="C35" s="14"/>
      <c r="D35" s="111"/>
      <c r="E35" s="14"/>
      <c r="F35" s="60"/>
      <c r="G35" s="450" t="s">
        <v>375</v>
      </c>
      <c r="H35" s="448" t="s">
        <v>783</v>
      </c>
      <c r="I35" s="656">
        <v>8400</v>
      </c>
      <c r="J35" s="28">
        <v>0</v>
      </c>
      <c r="K35" s="326">
        <f t="shared" si="0"/>
        <v>8400</v>
      </c>
      <c r="L35" s="141"/>
      <c r="M35"/>
      <c r="N35"/>
      <c r="O35"/>
    </row>
    <row r="36" spans="1:15" s="17" customFormat="1" ht="27.75" customHeight="1" x14ac:dyDescent="0.15">
      <c r="A36" s="63"/>
      <c r="B36" s="107"/>
      <c r="C36" s="14"/>
      <c r="D36" s="111"/>
      <c r="E36" s="14"/>
      <c r="F36" s="60"/>
      <c r="G36" s="450" t="s">
        <v>831</v>
      </c>
      <c r="H36" s="448" t="s">
        <v>376</v>
      </c>
      <c r="I36" s="656">
        <v>10500</v>
      </c>
      <c r="J36" s="28">
        <v>0</v>
      </c>
      <c r="K36" s="326">
        <f t="shared" si="0"/>
        <v>10500</v>
      </c>
      <c r="L36" s="141"/>
      <c r="M36"/>
      <c r="N36"/>
      <c r="O36"/>
    </row>
    <row r="37" spans="1:15" s="17" customFormat="1" ht="27.75" customHeight="1" x14ac:dyDescent="0.15">
      <c r="A37" s="63"/>
      <c r="B37" s="107"/>
      <c r="C37" s="14"/>
      <c r="D37" s="111"/>
      <c r="E37" s="14"/>
      <c r="F37" s="60"/>
      <c r="G37" s="451" t="s">
        <v>937</v>
      </c>
      <c r="H37" s="452" t="s">
        <v>301</v>
      </c>
      <c r="I37" s="657">
        <v>2100</v>
      </c>
      <c r="J37" s="169">
        <v>0</v>
      </c>
      <c r="K37" s="327">
        <f t="shared" si="0"/>
        <v>2100</v>
      </c>
      <c r="L37" s="141"/>
      <c r="M37"/>
      <c r="N37"/>
      <c r="O37"/>
    </row>
    <row r="38" spans="1:15" s="5" customFormat="1" ht="27.75" customHeight="1" x14ac:dyDescent="0.15">
      <c r="A38" s="62"/>
      <c r="B38" s="526"/>
      <c r="C38" s="532"/>
      <c r="D38" s="527"/>
      <c r="E38" s="949" t="s">
        <v>4</v>
      </c>
      <c r="F38" s="949"/>
      <c r="G38" s="949"/>
      <c r="H38" s="585"/>
      <c r="I38" s="653">
        <f>SUBTOTAL(9,I39:I77)</f>
        <v>97122</v>
      </c>
      <c r="J38" s="171">
        <f>SUBTOTAL(9,J39:J77)</f>
        <v>112352</v>
      </c>
      <c r="K38" s="321">
        <f t="shared" si="0"/>
        <v>-15230</v>
      </c>
      <c r="L38" s="141"/>
      <c r="M38"/>
      <c r="N38"/>
      <c r="O38"/>
    </row>
    <row r="39" spans="1:15" s="17" customFormat="1" ht="27.75" customHeight="1" x14ac:dyDescent="0.15">
      <c r="A39" s="63"/>
      <c r="B39" s="107"/>
      <c r="C39" s="14"/>
      <c r="D39" s="111"/>
      <c r="E39" s="14"/>
      <c r="F39" s="924" t="s">
        <v>8</v>
      </c>
      <c r="G39" s="924"/>
      <c r="H39" s="589"/>
      <c r="I39" s="658">
        <f>SUBTOTAL(9,I40:I62)</f>
        <v>50853</v>
      </c>
      <c r="J39" s="172">
        <f>SUBTOTAL(9,J40:J62)</f>
        <v>69198</v>
      </c>
      <c r="K39" s="346">
        <f t="shared" si="0"/>
        <v>-18345</v>
      </c>
      <c r="L39" s="141"/>
      <c r="M39"/>
      <c r="N39"/>
      <c r="O39"/>
    </row>
    <row r="40" spans="1:15" s="17" customFormat="1" ht="27.75" customHeight="1" x14ac:dyDescent="0.15">
      <c r="A40" s="63"/>
      <c r="B40" s="107"/>
      <c r="C40" s="14"/>
      <c r="D40" s="111"/>
      <c r="E40" s="14"/>
      <c r="F40" s="429"/>
      <c r="G40" s="428" t="s">
        <v>234</v>
      </c>
      <c r="H40" s="435" t="s">
        <v>6</v>
      </c>
      <c r="I40" s="656">
        <f>SUBTOTAL(9,I41:I50)</f>
        <v>16404</v>
      </c>
      <c r="J40" s="28">
        <f>SUBTOTAL(9,J41:J50)</f>
        <v>16959</v>
      </c>
      <c r="K40" s="326">
        <f t="shared" si="0"/>
        <v>-555</v>
      </c>
      <c r="L40" s="141"/>
      <c r="M40"/>
      <c r="N40"/>
      <c r="O40"/>
    </row>
    <row r="41" spans="1:15" s="17" customFormat="1" ht="27.75" customHeight="1" x14ac:dyDescent="0.15">
      <c r="A41" s="63"/>
      <c r="B41" s="107"/>
      <c r="C41" s="14"/>
      <c r="D41" s="111"/>
      <c r="E41" s="14"/>
      <c r="F41" s="429"/>
      <c r="G41" s="428" t="s">
        <v>235</v>
      </c>
      <c r="H41" s="435" t="s">
        <v>934</v>
      </c>
      <c r="I41" s="656">
        <v>5953</v>
      </c>
      <c r="J41" s="170">
        <v>5080</v>
      </c>
      <c r="K41" s="326">
        <f t="shared" si="0"/>
        <v>873</v>
      </c>
      <c r="L41" s="141"/>
      <c r="M41"/>
      <c r="N41"/>
      <c r="O41"/>
    </row>
    <row r="42" spans="1:15" s="17" customFormat="1" ht="27.75" customHeight="1" x14ac:dyDescent="0.15">
      <c r="A42" s="63"/>
      <c r="B42" s="107"/>
      <c r="C42" s="14"/>
      <c r="D42" s="111"/>
      <c r="E42" s="14"/>
      <c r="F42" s="429"/>
      <c r="G42" s="428" t="s">
        <v>236</v>
      </c>
      <c r="H42" s="435" t="s">
        <v>237</v>
      </c>
      <c r="I42" s="656">
        <v>2730</v>
      </c>
      <c r="J42" s="170">
        <v>2730</v>
      </c>
      <c r="K42" s="326">
        <f t="shared" si="0"/>
        <v>0</v>
      </c>
      <c r="L42" s="141"/>
      <c r="M42"/>
      <c r="N42"/>
      <c r="O42"/>
    </row>
    <row r="43" spans="1:15" s="17" customFormat="1" ht="27.75" customHeight="1" x14ac:dyDescent="0.15">
      <c r="A43" s="63"/>
      <c r="B43" s="107"/>
      <c r="C43" s="14"/>
      <c r="D43" s="111"/>
      <c r="E43" s="14"/>
      <c r="F43" s="429"/>
      <c r="G43" s="428" t="s">
        <v>238</v>
      </c>
      <c r="H43" s="435" t="s">
        <v>239</v>
      </c>
      <c r="I43" s="656">
        <v>465</v>
      </c>
      <c r="J43" s="170">
        <v>465</v>
      </c>
      <c r="K43" s="326">
        <f t="shared" si="0"/>
        <v>0</v>
      </c>
      <c r="L43" s="141"/>
      <c r="M43"/>
      <c r="N43"/>
      <c r="O43"/>
    </row>
    <row r="44" spans="1:15" s="17" customFormat="1" ht="27.75" customHeight="1" x14ac:dyDescent="0.15">
      <c r="A44" s="63"/>
      <c r="B44" s="107"/>
      <c r="C44" s="14"/>
      <c r="D44" s="111"/>
      <c r="E44" s="14"/>
      <c r="F44" s="429"/>
      <c r="G44" s="428" t="s">
        <v>240</v>
      </c>
      <c r="H44" s="435" t="s">
        <v>241</v>
      </c>
      <c r="I44" s="656">
        <v>100</v>
      </c>
      <c r="J44" s="170">
        <v>100</v>
      </c>
      <c r="K44" s="326">
        <f t="shared" si="0"/>
        <v>0</v>
      </c>
      <c r="L44" s="141"/>
      <c r="M44"/>
      <c r="N44"/>
      <c r="O44"/>
    </row>
    <row r="45" spans="1:15" s="17" customFormat="1" ht="27.75" customHeight="1" x14ac:dyDescent="0.15">
      <c r="A45" s="63"/>
      <c r="B45" s="107"/>
      <c r="C45" s="14"/>
      <c r="D45" s="111"/>
      <c r="E45" s="14"/>
      <c r="F45" s="429"/>
      <c r="G45" s="428" t="s">
        <v>242</v>
      </c>
      <c r="H45" s="435" t="s">
        <v>243</v>
      </c>
      <c r="I45" s="656">
        <v>1080</v>
      </c>
      <c r="J45" s="170">
        <v>1080</v>
      </c>
      <c r="K45" s="326">
        <f t="shared" si="0"/>
        <v>0</v>
      </c>
      <c r="L45" s="141"/>
      <c r="M45"/>
      <c r="N45"/>
      <c r="O45"/>
    </row>
    <row r="46" spans="1:15" s="17" customFormat="1" ht="27.75" customHeight="1" x14ac:dyDescent="0.15">
      <c r="A46" s="63"/>
      <c r="B46" s="107"/>
      <c r="C46" s="14"/>
      <c r="D46" s="111"/>
      <c r="E46" s="14"/>
      <c r="F46" s="429"/>
      <c r="G46" s="428" t="s">
        <v>244</v>
      </c>
      <c r="H46" s="448" t="s">
        <v>245</v>
      </c>
      <c r="I46" s="656">
        <v>1004</v>
      </c>
      <c r="J46" s="170">
        <v>0</v>
      </c>
      <c r="K46" s="326">
        <f t="shared" si="0"/>
        <v>1004</v>
      </c>
      <c r="L46" s="141"/>
      <c r="M46"/>
      <c r="N46"/>
      <c r="O46"/>
    </row>
    <row r="47" spans="1:15" s="17" customFormat="1" ht="27.75" customHeight="1" x14ac:dyDescent="0.15">
      <c r="A47" s="63"/>
      <c r="B47" s="107"/>
      <c r="C47" s="14"/>
      <c r="D47" s="111"/>
      <c r="E47" s="14"/>
      <c r="F47" s="429"/>
      <c r="G47" s="428" t="s">
        <v>246</v>
      </c>
      <c r="H47" s="448"/>
      <c r="I47" s="656">
        <v>0</v>
      </c>
      <c r="J47" s="170">
        <v>1004</v>
      </c>
      <c r="K47" s="326">
        <f t="shared" si="0"/>
        <v>-1004</v>
      </c>
      <c r="L47" s="141"/>
      <c r="M47"/>
      <c r="N47"/>
      <c r="O47"/>
    </row>
    <row r="48" spans="1:15" s="17" customFormat="1" ht="27.75" customHeight="1" x14ac:dyDescent="0.15">
      <c r="A48" s="63"/>
      <c r="B48" s="107"/>
      <c r="C48" s="14"/>
      <c r="D48" s="111"/>
      <c r="E48" s="14"/>
      <c r="F48" s="429"/>
      <c r="G48" s="428" t="s">
        <v>247</v>
      </c>
      <c r="H48" s="448" t="s">
        <v>933</v>
      </c>
      <c r="I48" s="656">
        <v>2500</v>
      </c>
      <c r="J48" s="170">
        <v>4000</v>
      </c>
      <c r="K48" s="326">
        <f t="shared" si="0"/>
        <v>-1500</v>
      </c>
      <c r="L48" s="141"/>
      <c r="M48"/>
      <c r="N48"/>
      <c r="O48"/>
    </row>
    <row r="49" spans="1:15" s="17" customFormat="1" ht="27.75" customHeight="1" x14ac:dyDescent="0.15">
      <c r="A49" s="63"/>
      <c r="B49" s="107"/>
      <c r="C49" s="14"/>
      <c r="D49" s="111"/>
      <c r="E49" s="14"/>
      <c r="F49" s="429"/>
      <c r="G49" s="428" t="s">
        <v>248</v>
      </c>
      <c r="H49" s="448" t="s">
        <v>249</v>
      </c>
      <c r="I49" s="656">
        <v>2500</v>
      </c>
      <c r="J49" s="170">
        <v>2500</v>
      </c>
      <c r="K49" s="326">
        <f t="shared" si="0"/>
        <v>0</v>
      </c>
      <c r="L49" s="141"/>
      <c r="M49"/>
      <c r="N49"/>
      <c r="O49"/>
    </row>
    <row r="50" spans="1:15" s="17" customFormat="1" ht="27.75" customHeight="1" x14ac:dyDescent="0.15">
      <c r="A50" s="63"/>
      <c r="B50" s="107"/>
      <c r="C50" s="14"/>
      <c r="D50" s="111"/>
      <c r="E50" s="14"/>
      <c r="F50" s="514"/>
      <c r="G50" s="512" t="s">
        <v>956</v>
      </c>
      <c r="H50" s="435" t="s">
        <v>277</v>
      </c>
      <c r="I50" s="656">
        <v>72</v>
      </c>
      <c r="J50" s="170">
        <v>0</v>
      </c>
      <c r="K50" s="326">
        <f t="shared" ref="K50" si="1">I50-J50</f>
        <v>72</v>
      </c>
      <c r="L50" s="141"/>
      <c r="M50"/>
      <c r="N50"/>
      <c r="O50"/>
    </row>
    <row r="51" spans="1:15" s="17" customFormat="1" ht="27.75" customHeight="1" x14ac:dyDescent="0.15">
      <c r="A51" s="63"/>
      <c r="B51" s="107"/>
      <c r="C51" s="14"/>
      <c r="D51" s="111"/>
      <c r="E51" s="14"/>
      <c r="F51" s="429"/>
      <c r="G51" s="428" t="s">
        <v>250</v>
      </c>
      <c r="H51" s="435" t="s">
        <v>251</v>
      </c>
      <c r="I51" s="656">
        <v>2000</v>
      </c>
      <c r="J51" s="170">
        <v>2000</v>
      </c>
      <c r="K51" s="326">
        <f t="shared" si="0"/>
        <v>0</v>
      </c>
      <c r="L51" s="141"/>
      <c r="M51"/>
      <c r="N51"/>
      <c r="O51"/>
    </row>
    <row r="52" spans="1:15" s="17" customFormat="1" ht="27.75" customHeight="1" x14ac:dyDescent="0.15">
      <c r="A52" s="63"/>
      <c r="B52" s="107"/>
      <c r="C52" s="14"/>
      <c r="D52" s="111"/>
      <c r="E52" s="14"/>
      <c r="F52" s="429"/>
      <c r="G52" s="428" t="s">
        <v>9</v>
      </c>
      <c r="H52" s="435" t="s">
        <v>252</v>
      </c>
      <c r="I52" s="656">
        <v>900</v>
      </c>
      <c r="J52" s="170">
        <v>900</v>
      </c>
      <c r="K52" s="326">
        <f t="shared" si="0"/>
        <v>0</v>
      </c>
      <c r="L52" s="141"/>
      <c r="M52"/>
      <c r="N52"/>
      <c r="O52"/>
    </row>
    <row r="53" spans="1:15" s="17" customFormat="1" ht="27.75" customHeight="1" x14ac:dyDescent="0.15">
      <c r="A53" s="63"/>
      <c r="B53" s="107"/>
      <c r="C53" s="14"/>
      <c r="D53" s="111"/>
      <c r="E53" s="14"/>
      <c r="F53" s="429"/>
      <c r="G53" s="428" t="s">
        <v>253</v>
      </c>
      <c r="H53" s="435" t="s">
        <v>377</v>
      </c>
      <c r="I53" s="656">
        <v>11016</v>
      </c>
      <c r="J53" s="170">
        <v>11016</v>
      </c>
      <c r="K53" s="326">
        <f t="shared" si="0"/>
        <v>0</v>
      </c>
      <c r="L53" s="141"/>
      <c r="M53"/>
      <c r="N53"/>
      <c r="O53"/>
    </row>
    <row r="54" spans="1:15" s="17" customFormat="1" ht="27.75" customHeight="1" x14ac:dyDescent="0.15">
      <c r="A54" s="63"/>
      <c r="B54" s="107"/>
      <c r="C54" s="14"/>
      <c r="D54" s="111"/>
      <c r="E54" s="14"/>
      <c r="F54" s="429"/>
      <c r="G54" s="428" t="s">
        <v>254</v>
      </c>
      <c r="H54" s="435"/>
      <c r="I54" s="656">
        <v>0</v>
      </c>
      <c r="J54" s="170">
        <v>24277</v>
      </c>
      <c r="K54" s="326">
        <f t="shared" si="0"/>
        <v>-24277</v>
      </c>
      <c r="L54" s="141"/>
      <c r="M54"/>
      <c r="N54"/>
      <c r="O54"/>
    </row>
    <row r="55" spans="1:15" s="17" customFormat="1" ht="27.75" customHeight="1" x14ac:dyDescent="0.15">
      <c r="A55" s="63"/>
      <c r="B55" s="107"/>
      <c r="C55" s="14"/>
      <c r="D55" s="111"/>
      <c r="E55" s="14"/>
      <c r="F55" s="429"/>
      <c r="G55" s="428" t="s">
        <v>255</v>
      </c>
      <c r="H55" s="435" t="s">
        <v>6</v>
      </c>
      <c r="I55" s="656">
        <f>SUBTOTAL(9,I56:I62)</f>
        <v>20533</v>
      </c>
      <c r="J55" s="28">
        <f>SUBTOTAL(9,J56:J62)</f>
        <v>14046</v>
      </c>
      <c r="K55" s="326">
        <f t="shared" si="0"/>
        <v>6487</v>
      </c>
      <c r="L55" s="141"/>
      <c r="M55"/>
      <c r="N55"/>
      <c r="O55"/>
    </row>
    <row r="56" spans="1:15" s="17" customFormat="1" ht="27.75" customHeight="1" x14ac:dyDescent="0.15">
      <c r="A56" s="63"/>
      <c r="B56" s="107"/>
      <c r="C56" s="14"/>
      <c r="D56" s="111"/>
      <c r="E56" s="14"/>
      <c r="F56" s="429"/>
      <c r="G56" s="428" t="s">
        <v>256</v>
      </c>
      <c r="H56" s="435" t="s">
        <v>960</v>
      </c>
      <c r="I56" s="656">
        <v>1800</v>
      </c>
      <c r="J56" s="170">
        <v>1800</v>
      </c>
      <c r="K56" s="326">
        <f t="shared" si="0"/>
        <v>0</v>
      </c>
      <c r="L56" s="141"/>
      <c r="M56"/>
      <c r="N56"/>
      <c r="O56"/>
    </row>
    <row r="57" spans="1:15" s="17" customFormat="1" ht="27.75" customHeight="1" x14ac:dyDescent="0.15">
      <c r="A57" s="63"/>
      <c r="B57" s="107"/>
      <c r="C57" s="14"/>
      <c r="D57" s="111"/>
      <c r="E57" s="14"/>
      <c r="F57" s="531"/>
      <c r="G57" s="528" t="s">
        <v>257</v>
      </c>
      <c r="H57" s="435" t="s">
        <v>959</v>
      </c>
      <c r="I57" s="656">
        <v>1800</v>
      </c>
      <c r="J57" s="170">
        <v>1800</v>
      </c>
      <c r="K57" s="326">
        <f t="shared" si="0"/>
        <v>0</v>
      </c>
      <c r="L57" s="141"/>
      <c r="M57"/>
      <c r="N57"/>
      <c r="O57"/>
    </row>
    <row r="58" spans="1:15" s="17" customFormat="1" ht="27.75" customHeight="1" x14ac:dyDescent="0.15">
      <c r="A58" s="744"/>
      <c r="B58" s="116"/>
      <c r="C58" s="114"/>
      <c r="D58" s="115"/>
      <c r="E58" s="114"/>
      <c r="F58" s="547"/>
      <c r="G58" s="569" t="s">
        <v>258</v>
      </c>
      <c r="H58" s="460" t="s">
        <v>259</v>
      </c>
      <c r="I58" s="657">
        <v>840</v>
      </c>
      <c r="J58" s="461">
        <v>840</v>
      </c>
      <c r="K58" s="327">
        <f t="shared" si="0"/>
        <v>0</v>
      </c>
      <c r="L58" s="141"/>
      <c r="M58"/>
      <c r="N58"/>
      <c r="O58"/>
    </row>
    <row r="59" spans="1:15" s="17" customFormat="1" ht="33.75" customHeight="1" x14ac:dyDescent="0.15">
      <c r="A59" s="63"/>
      <c r="B59" s="107"/>
      <c r="C59" s="14"/>
      <c r="D59" s="111"/>
      <c r="E59" s="14"/>
      <c r="F59" s="531"/>
      <c r="G59" s="528" t="s">
        <v>260</v>
      </c>
      <c r="H59" s="435" t="s">
        <v>958</v>
      </c>
      <c r="I59" s="656">
        <v>2606</v>
      </c>
      <c r="J59" s="170">
        <v>1606</v>
      </c>
      <c r="K59" s="326">
        <f t="shared" si="0"/>
        <v>1000</v>
      </c>
      <c r="L59" s="141"/>
      <c r="M59"/>
      <c r="N59"/>
      <c r="O59"/>
    </row>
    <row r="60" spans="1:15" s="17" customFormat="1" ht="27.75" customHeight="1" x14ac:dyDescent="0.15">
      <c r="A60" s="63"/>
      <c r="B60" s="107"/>
      <c r="C60" s="14"/>
      <c r="D60" s="111"/>
      <c r="E60" s="14"/>
      <c r="F60" s="531"/>
      <c r="G60" s="528" t="s">
        <v>888</v>
      </c>
      <c r="H60" s="435" t="s">
        <v>887</v>
      </c>
      <c r="I60" s="656">
        <v>11100</v>
      </c>
      <c r="J60" s="28">
        <v>8000</v>
      </c>
      <c r="K60" s="326">
        <f t="shared" si="0"/>
        <v>3100</v>
      </c>
      <c r="L60" s="141"/>
      <c r="M60"/>
      <c r="N60"/>
      <c r="O60"/>
    </row>
    <row r="61" spans="1:15" s="17" customFormat="1" ht="27.75" customHeight="1" x14ac:dyDescent="0.15">
      <c r="A61" s="63"/>
      <c r="B61" s="107"/>
      <c r="C61" s="14"/>
      <c r="D61" s="111"/>
      <c r="E61" s="14"/>
      <c r="F61" s="504"/>
      <c r="G61" s="503" t="s">
        <v>935</v>
      </c>
      <c r="H61" s="435" t="s">
        <v>936</v>
      </c>
      <c r="I61" s="656">
        <v>887</v>
      </c>
      <c r="J61" s="170">
        <v>0</v>
      </c>
      <c r="K61" s="326">
        <f t="shared" si="0"/>
        <v>887</v>
      </c>
      <c r="L61" s="141"/>
      <c r="M61"/>
      <c r="N61"/>
      <c r="O61"/>
    </row>
    <row r="62" spans="1:15" s="17" customFormat="1" ht="27.75" customHeight="1" x14ac:dyDescent="0.15">
      <c r="A62" s="63"/>
      <c r="B62" s="107"/>
      <c r="C62" s="14"/>
      <c r="D62" s="111"/>
      <c r="E62" s="14"/>
      <c r="F62" s="502"/>
      <c r="G62" s="501" t="s">
        <v>931</v>
      </c>
      <c r="H62" s="435" t="s">
        <v>932</v>
      </c>
      <c r="I62" s="656">
        <v>1500</v>
      </c>
      <c r="J62" s="170">
        <v>0</v>
      </c>
      <c r="K62" s="326">
        <f t="shared" si="0"/>
        <v>1500</v>
      </c>
      <c r="L62" s="141"/>
      <c r="M62"/>
      <c r="N62"/>
      <c r="O62"/>
    </row>
    <row r="63" spans="1:15" s="17" customFormat="1" ht="27.75" customHeight="1" x14ac:dyDescent="0.15">
      <c r="A63" s="63"/>
      <c r="B63" s="107"/>
      <c r="C63" s="14"/>
      <c r="D63" s="111"/>
      <c r="E63" s="14"/>
      <c r="F63" s="948" t="s">
        <v>5</v>
      </c>
      <c r="G63" s="948"/>
      <c r="H63" s="435"/>
      <c r="I63" s="656">
        <f>SUBTOTAL(9,I64:I75)</f>
        <v>27269</v>
      </c>
      <c r="J63" s="170">
        <f>SUBTOTAL(9,J64:J75)</f>
        <v>26154</v>
      </c>
      <c r="K63" s="326">
        <f t="shared" si="0"/>
        <v>1115</v>
      </c>
      <c r="L63" s="141"/>
      <c r="M63"/>
      <c r="N63"/>
      <c r="O63"/>
    </row>
    <row r="64" spans="1:15" s="17" customFormat="1" ht="27.75" customHeight="1" x14ac:dyDescent="0.15">
      <c r="A64" s="63"/>
      <c r="B64" s="107"/>
      <c r="C64" s="14"/>
      <c r="D64" s="111"/>
      <c r="E64" s="14"/>
      <c r="F64" s="429"/>
      <c r="G64" s="428" t="s">
        <v>261</v>
      </c>
      <c r="H64" s="435"/>
      <c r="I64" s="656">
        <f>SUBTOTAL(9,I65:I72)</f>
        <v>20509</v>
      </c>
      <c r="J64" s="170">
        <f>SUBTOTAL(9,J65:J72)</f>
        <v>19394</v>
      </c>
      <c r="K64" s="326">
        <f t="shared" si="0"/>
        <v>1115</v>
      </c>
      <c r="L64" s="141"/>
      <c r="M64"/>
      <c r="N64"/>
      <c r="O64"/>
    </row>
    <row r="65" spans="1:15" s="17" customFormat="1" ht="27.75" customHeight="1" x14ac:dyDescent="0.15">
      <c r="A65" s="63"/>
      <c r="B65" s="107"/>
      <c r="C65" s="14"/>
      <c r="D65" s="111"/>
      <c r="E65" s="14"/>
      <c r="F65" s="429"/>
      <c r="G65" s="428" t="s">
        <v>262</v>
      </c>
      <c r="H65" s="435" t="s">
        <v>263</v>
      </c>
      <c r="I65" s="656">
        <v>8700</v>
      </c>
      <c r="J65" s="170">
        <v>8700</v>
      </c>
      <c r="K65" s="326">
        <f t="shared" si="0"/>
        <v>0</v>
      </c>
      <c r="L65" s="141"/>
      <c r="M65"/>
      <c r="N65"/>
      <c r="O65"/>
    </row>
    <row r="66" spans="1:15" s="17" customFormat="1" ht="27.75" customHeight="1" x14ac:dyDescent="0.15">
      <c r="A66" s="63"/>
      <c r="B66" s="107"/>
      <c r="C66" s="14"/>
      <c r="D66" s="111"/>
      <c r="E66" s="14"/>
      <c r="F66" s="429"/>
      <c r="G66" s="428" t="s">
        <v>264</v>
      </c>
      <c r="H66" s="435" t="s">
        <v>265</v>
      </c>
      <c r="I66" s="656">
        <v>6600</v>
      </c>
      <c r="J66" s="170">
        <v>5595</v>
      </c>
      <c r="K66" s="326">
        <f t="shared" si="0"/>
        <v>1005</v>
      </c>
      <c r="L66" s="141"/>
      <c r="M66"/>
      <c r="N66"/>
      <c r="O66"/>
    </row>
    <row r="67" spans="1:15" s="17" customFormat="1" ht="27.75" customHeight="1" x14ac:dyDescent="0.15">
      <c r="A67" s="63"/>
      <c r="B67" s="107"/>
      <c r="C67" s="14"/>
      <c r="D67" s="111"/>
      <c r="E67" s="14"/>
      <c r="F67" s="429"/>
      <c r="G67" s="428" t="s">
        <v>266</v>
      </c>
      <c r="H67" s="435" t="s">
        <v>267</v>
      </c>
      <c r="I67" s="656">
        <v>1673</v>
      </c>
      <c r="J67" s="170">
        <v>1673</v>
      </c>
      <c r="K67" s="326">
        <f t="shared" si="0"/>
        <v>0</v>
      </c>
      <c r="L67" s="141"/>
      <c r="M67"/>
      <c r="N67"/>
      <c r="O67"/>
    </row>
    <row r="68" spans="1:15" s="17" customFormat="1" ht="27.75" customHeight="1" x14ac:dyDescent="0.15">
      <c r="A68" s="63"/>
      <c r="B68" s="107"/>
      <c r="C68" s="14"/>
      <c r="D68" s="111"/>
      <c r="E68" s="14"/>
      <c r="F68" s="429"/>
      <c r="G68" s="428" t="s">
        <v>268</v>
      </c>
      <c r="H68" s="452" t="s">
        <v>269</v>
      </c>
      <c r="I68" s="656">
        <v>981</v>
      </c>
      <c r="J68" s="170">
        <v>981</v>
      </c>
      <c r="K68" s="326">
        <f t="shared" si="0"/>
        <v>0</v>
      </c>
      <c r="L68" s="141"/>
      <c r="M68"/>
      <c r="N68"/>
      <c r="O68"/>
    </row>
    <row r="69" spans="1:15" s="17" customFormat="1" ht="27.75" customHeight="1" x14ac:dyDescent="0.15">
      <c r="A69" s="63"/>
      <c r="B69" s="107"/>
      <c r="C69" s="14"/>
      <c r="D69" s="111"/>
      <c r="E69" s="14"/>
      <c r="F69" s="429"/>
      <c r="G69" s="428" t="s">
        <v>270</v>
      </c>
      <c r="H69" s="453" t="s">
        <v>271</v>
      </c>
      <c r="I69" s="656">
        <v>240</v>
      </c>
      <c r="J69" s="170">
        <v>240</v>
      </c>
      <c r="K69" s="326">
        <f t="shared" si="0"/>
        <v>0</v>
      </c>
      <c r="L69" s="141"/>
      <c r="M69"/>
      <c r="N69"/>
      <c r="O69"/>
    </row>
    <row r="70" spans="1:15" s="17" customFormat="1" ht="27.75" customHeight="1" x14ac:dyDescent="0.15">
      <c r="A70" s="63"/>
      <c r="B70" s="107"/>
      <c r="C70" s="14"/>
      <c r="D70" s="111"/>
      <c r="E70" s="14"/>
      <c r="F70" s="429"/>
      <c r="G70" s="428" t="s">
        <v>272</v>
      </c>
      <c r="H70" s="448" t="s">
        <v>273</v>
      </c>
      <c r="I70" s="656">
        <v>150</v>
      </c>
      <c r="J70" s="170">
        <v>0</v>
      </c>
      <c r="K70" s="326">
        <f t="shared" si="0"/>
        <v>150</v>
      </c>
      <c r="L70" s="141"/>
      <c r="M70"/>
      <c r="N70"/>
      <c r="O70"/>
    </row>
    <row r="71" spans="1:15" s="17" customFormat="1" ht="27.75" customHeight="1" x14ac:dyDescent="0.15">
      <c r="A71" s="63"/>
      <c r="B71" s="107"/>
      <c r="C71" s="14"/>
      <c r="D71" s="111"/>
      <c r="E71" s="14"/>
      <c r="F71" s="429"/>
      <c r="G71" s="428" t="s">
        <v>274</v>
      </c>
      <c r="H71" s="435" t="s">
        <v>275</v>
      </c>
      <c r="I71" s="656">
        <v>2165</v>
      </c>
      <c r="J71" s="170">
        <v>2165</v>
      </c>
      <c r="K71" s="326">
        <f t="shared" si="0"/>
        <v>0</v>
      </c>
      <c r="L71" s="141"/>
      <c r="M71"/>
      <c r="N71"/>
      <c r="O71"/>
    </row>
    <row r="72" spans="1:15" s="17" customFormat="1" ht="27.75" customHeight="1" x14ac:dyDescent="0.15">
      <c r="A72" s="63"/>
      <c r="B72" s="107"/>
      <c r="C72" s="14"/>
      <c r="D72" s="111"/>
      <c r="E72" s="14"/>
      <c r="F72" s="429"/>
      <c r="G72" s="428" t="s">
        <v>276</v>
      </c>
      <c r="H72" s="435"/>
      <c r="I72" s="656">
        <v>0</v>
      </c>
      <c r="J72" s="170">
        <v>40</v>
      </c>
      <c r="K72" s="326">
        <f t="shared" si="0"/>
        <v>-40</v>
      </c>
      <c r="L72" s="141"/>
      <c r="M72"/>
      <c r="N72"/>
      <c r="O72"/>
    </row>
    <row r="73" spans="1:15" s="17" customFormat="1" ht="27.75" customHeight="1" x14ac:dyDescent="0.15">
      <c r="A73" s="63"/>
      <c r="B73" s="107"/>
      <c r="C73" s="14"/>
      <c r="D73" s="111"/>
      <c r="E73" s="14"/>
      <c r="F73" s="429"/>
      <c r="G73" s="428" t="s">
        <v>11</v>
      </c>
      <c r="H73" s="435"/>
      <c r="I73" s="659">
        <f>SUBTOTAL(9,I74:I75)</f>
        <v>6760</v>
      </c>
      <c r="J73" s="170">
        <f>SUBTOTAL(9,J74:J75)</f>
        <v>6760</v>
      </c>
      <c r="K73" s="326">
        <f t="shared" si="0"/>
        <v>0</v>
      </c>
      <c r="L73" s="141"/>
      <c r="M73"/>
      <c r="N73"/>
      <c r="O73"/>
    </row>
    <row r="74" spans="1:15" s="17" customFormat="1" ht="27.75" customHeight="1" x14ac:dyDescent="0.15">
      <c r="A74" s="63"/>
      <c r="B74" s="107"/>
      <c r="C74" s="14"/>
      <c r="D74" s="111"/>
      <c r="E74" s="14"/>
      <c r="F74" s="429"/>
      <c r="G74" s="428" t="s">
        <v>278</v>
      </c>
      <c r="H74" s="435" t="s">
        <v>903</v>
      </c>
      <c r="I74" s="656">
        <v>4660</v>
      </c>
      <c r="J74" s="170">
        <v>4000</v>
      </c>
      <c r="K74" s="326">
        <f t="shared" si="0"/>
        <v>660</v>
      </c>
      <c r="L74" s="141"/>
      <c r="M74"/>
      <c r="N74"/>
      <c r="O74"/>
    </row>
    <row r="75" spans="1:15" s="17" customFormat="1" ht="27.75" customHeight="1" x14ac:dyDescent="0.15">
      <c r="A75" s="63"/>
      <c r="B75" s="107"/>
      <c r="C75" s="14"/>
      <c r="D75" s="111"/>
      <c r="E75" s="14"/>
      <c r="F75" s="429"/>
      <c r="G75" s="428" t="s">
        <v>279</v>
      </c>
      <c r="H75" s="435" t="s">
        <v>902</v>
      </c>
      <c r="I75" s="656">
        <v>2100</v>
      </c>
      <c r="J75" s="170">
        <v>2760</v>
      </c>
      <c r="K75" s="326">
        <f t="shared" si="0"/>
        <v>-660</v>
      </c>
      <c r="L75" s="141"/>
      <c r="M75"/>
      <c r="N75"/>
      <c r="O75"/>
    </row>
    <row r="76" spans="1:15" s="17" customFormat="1" ht="27.75" customHeight="1" x14ac:dyDescent="0.15">
      <c r="A76" s="63"/>
      <c r="B76" s="107"/>
      <c r="C76" s="14"/>
      <c r="D76" s="111"/>
      <c r="E76" s="14"/>
      <c r="F76" s="948" t="s">
        <v>280</v>
      </c>
      <c r="G76" s="948"/>
      <c r="H76" s="435"/>
      <c r="I76" s="656">
        <f>SUBTOTAL(9,I77:I77)</f>
        <v>19000</v>
      </c>
      <c r="J76" s="170">
        <f>SUBTOTAL(9,J77:J77)</f>
        <v>17000</v>
      </c>
      <c r="K76" s="326">
        <f t="shared" si="0"/>
        <v>2000</v>
      </c>
      <c r="L76" s="141"/>
      <c r="M76"/>
      <c r="N76"/>
      <c r="O76"/>
    </row>
    <row r="77" spans="1:15" s="17" customFormat="1" ht="27.75" customHeight="1" x14ac:dyDescent="0.15">
      <c r="A77" s="63"/>
      <c r="B77" s="107"/>
      <c r="C77" s="14"/>
      <c r="D77" s="111"/>
      <c r="E77" s="14"/>
      <c r="F77" s="429"/>
      <c r="G77" s="428" t="s">
        <v>281</v>
      </c>
      <c r="H77" s="435" t="s">
        <v>378</v>
      </c>
      <c r="I77" s="656">
        <v>19000</v>
      </c>
      <c r="J77" s="170">
        <v>17000</v>
      </c>
      <c r="K77" s="326">
        <f t="shared" si="0"/>
        <v>2000</v>
      </c>
      <c r="L77" s="141"/>
      <c r="M77"/>
      <c r="N77"/>
      <c r="O77"/>
    </row>
    <row r="78" spans="1:15" s="5" customFormat="1" ht="27.75" customHeight="1" x14ac:dyDescent="0.15">
      <c r="A78" s="62"/>
      <c r="B78" s="526"/>
      <c r="C78" s="532"/>
      <c r="D78" s="527"/>
      <c r="E78" s="949" t="s">
        <v>12</v>
      </c>
      <c r="F78" s="949"/>
      <c r="G78" s="949"/>
      <c r="H78" s="585"/>
      <c r="I78" s="653">
        <f>SUBTOTAL(9,I79:I82)</f>
        <v>15662</v>
      </c>
      <c r="J78" s="171">
        <f>SUBTOTAL(9,J79:J82)</f>
        <v>17400</v>
      </c>
      <c r="K78" s="321">
        <f t="shared" si="0"/>
        <v>-1738</v>
      </c>
      <c r="L78" s="141"/>
      <c r="M78"/>
      <c r="N78"/>
      <c r="O78"/>
    </row>
    <row r="79" spans="1:15" s="17" customFormat="1" ht="27.75" customHeight="1" x14ac:dyDescent="0.15">
      <c r="A79" s="63"/>
      <c r="B79" s="107"/>
      <c r="C79" s="14"/>
      <c r="D79" s="111"/>
      <c r="E79" s="14"/>
      <c r="F79" s="924" t="s">
        <v>13</v>
      </c>
      <c r="G79" s="924"/>
      <c r="H79" s="589"/>
      <c r="I79" s="58">
        <f>SUBTOTAL(9,I80:I80)</f>
        <v>14662</v>
      </c>
      <c r="J79" s="164">
        <f>SUBTOTAL(9,J80:J80)</f>
        <v>15300</v>
      </c>
      <c r="K79" s="326">
        <f t="shared" si="0"/>
        <v>-638</v>
      </c>
      <c r="L79" s="141"/>
      <c r="M79"/>
      <c r="N79"/>
      <c r="O79"/>
    </row>
    <row r="80" spans="1:15" s="17" customFormat="1" ht="27.75" customHeight="1" x14ac:dyDescent="0.15">
      <c r="A80" s="63"/>
      <c r="B80" s="107"/>
      <c r="C80" s="14"/>
      <c r="D80" s="111"/>
      <c r="E80" s="14"/>
      <c r="F80" s="429"/>
      <c r="G80" s="428" t="s">
        <v>282</v>
      </c>
      <c r="H80" s="448" t="s">
        <v>930</v>
      </c>
      <c r="I80" s="58">
        <v>14662</v>
      </c>
      <c r="J80" s="164">
        <v>15300</v>
      </c>
      <c r="K80" s="326">
        <f t="shared" si="0"/>
        <v>-638</v>
      </c>
      <c r="L80" s="141"/>
      <c r="M80"/>
      <c r="N80"/>
      <c r="O80"/>
    </row>
    <row r="81" spans="1:15" s="17" customFormat="1" ht="27.75" customHeight="1" x14ac:dyDescent="0.15">
      <c r="A81" s="63"/>
      <c r="B81" s="107"/>
      <c r="C81" s="14"/>
      <c r="D81" s="111"/>
      <c r="E81" s="14"/>
      <c r="F81" s="948" t="s">
        <v>283</v>
      </c>
      <c r="G81" s="948"/>
      <c r="H81" s="435"/>
      <c r="I81" s="58">
        <f>SUBTOTAL(9,I82:I82)</f>
        <v>1000</v>
      </c>
      <c r="J81" s="164">
        <f>SUBTOTAL(9,J82:J82)</f>
        <v>2100</v>
      </c>
      <c r="K81" s="326">
        <f t="shared" si="0"/>
        <v>-1100</v>
      </c>
      <c r="L81" s="141"/>
      <c r="M81"/>
      <c r="N81"/>
      <c r="O81"/>
    </row>
    <row r="82" spans="1:15" s="17" customFormat="1" ht="27.75" customHeight="1" x14ac:dyDescent="0.15">
      <c r="A82" s="63"/>
      <c r="B82" s="107"/>
      <c r="C82" s="14"/>
      <c r="D82" s="111"/>
      <c r="E82" s="14"/>
      <c r="F82" s="429"/>
      <c r="G82" s="428" t="s">
        <v>284</v>
      </c>
      <c r="H82" s="452" t="s">
        <v>886</v>
      </c>
      <c r="I82" s="58">
        <v>1000</v>
      </c>
      <c r="J82" s="164">
        <v>2100</v>
      </c>
      <c r="K82" s="326">
        <f t="shared" si="0"/>
        <v>-1100</v>
      </c>
      <c r="L82" s="141"/>
      <c r="M82"/>
      <c r="N82"/>
      <c r="O82"/>
    </row>
    <row r="83" spans="1:15" s="5" customFormat="1" ht="27.75" customHeight="1" x14ac:dyDescent="0.15">
      <c r="A83" s="62"/>
      <c r="B83" s="526"/>
      <c r="C83" s="532"/>
      <c r="D83" s="527"/>
      <c r="E83" s="949" t="s">
        <v>14</v>
      </c>
      <c r="F83" s="949"/>
      <c r="G83" s="949"/>
      <c r="H83" s="585"/>
      <c r="I83" s="653">
        <f>SUBTOTAL(9,I84:I89)</f>
        <v>17340</v>
      </c>
      <c r="J83" s="171">
        <f>SUBTOTAL(9,J84:J89)</f>
        <v>17120</v>
      </c>
      <c r="K83" s="321">
        <f t="shared" si="0"/>
        <v>220</v>
      </c>
      <c r="L83" s="141"/>
      <c r="M83"/>
      <c r="N83"/>
      <c r="O83"/>
    </row>
    <row r="84" spans="1:15" s="17" customFormat="1" ht="27.75" customHeight="1" x14ac:dyDescent="0.15">
      <c r="A84" s="63"/>
      <c r="B84" s="107"/>
      <c r="C84" s="14"/>
      <c r="D84" s="111"/>
      <c r="E84" s="14"/>
      <c r="F84" s="924" t="s">
        <v>285</v>
      </c>
      <c r="G84" s="924"/>
      <c r="H84" s="589"/>
      <c r="I84" s="658">
        <f>SUBTOTAL(9,I85:I85)</f>
        <v>2480</v>
      </c>
      <c r="J84" s="172">
        <f>SUBTOTAL(9,J85:J85)</f>
        <v>2320</v>
      </c>
      <c r="K84" s="325">
        <f t="shared" si="0"/>
        <v>160</v>
      </c>
      <c r="L84" s="141"/>
      <c r="M84"/>
      <c r="N84"/>
      <c r="O84"/>
    </row>
    <row r="85" spans="1:15" s="17" customFormat="1" ht="27.75" customHeight="1" x14ac:dyDescent="0.15">
      <c r="A85" s="744"/>
      <c r="B85" s="116"/>
      <c r="C85" s="114"/>
      <c r="D85" s="115"/>
      <c r="E85" s="114"/>
      <c r="F85" s="547"/>
      <c r="G85" s="569" t="s">
        <v>286</v>
      </c>
      <c r="H85" s="460" t="s">
        <v>379</v>
      </c>
      <c r="I85" s="657">
        <v>2480</v>
      </c>
      <c r="J85" s="461">
        <v>2320</v>
      </c>
      <c r="K85" s="323">
        <f t="shared" si="0"/>
        <v>160</v>
      </c>
      <c r="L85" s="141"/>
      <c r="M85"/>
      <c r="N85"/>
      <c r="O85"/>
    </row>
    <row r="86" spans="1:15" s="17" customFormat="1" ht="27.75" customHeight="1" x14ac:dyDescent="0.15">
      <c r="A86" s="63"/>
      <c r="B86" s="107"/>
      <c r="C86" s="14"/>
      <c r="D86" s="111"/>
      <c r="E86" s="14"/>
      <c r="F86" s="948" t="s">
        <v>15</v>
      </c>
      <c r="G86" s="948"/>
      <c r="H86" s="435"/>
      <c r="I86" s="656">
        <f>SUBTOTAL(9,I87:I87)</f>
        <v>10000</v>
      </c>
      <c r="J86" s="170">
        <f>SUBTOTAL(9,J87:J87)</f>
        <v>10000</v>
      </c>
      <c r="K86" s="325">
        <f t="shared" si="0"/>
        <v>0</v>
      </c>
      <c r="L86" s="141"/>
      <c r="M86"/>
      <c r="N86"/>
      <c r="O86"/>
    </row>
    <row r="87" spans="1:15" s="17" customFormat="1" ht="27.75" customHeight="1" x14ac:dyDescent="0.15">
      <c r="A87" s="63"/>
      <c r="B87" s="107"/>
      <c r="C87" s="14"/>
      <c r="D87" s="111"/>
      <c r="E87" s="14"/>
      <c r="F87" s="356"/>
      <c r="G87" s="348" t="s">
        <v>287</v>
      </c>
      <c r="H87" s="435" t="s">
        <v>6</v>
      </c>
      <c r="I87" s="656">
        <v>10000</v>
      </c>
      <c r="J87" s="170">
        <v>10000</v>
      </c>
      <c r="K87" s="325">
        <f t="shared" si="0"/>
        <v>0</v>
      </c>
      <c r="L87" s="141"/>
      <c r="M87"/>
      <c r="N87"/>
      <c r="O87"/>
    </row>
    <row r="88" spans="1:15" s="17" customFormat="1" ht="27.75" customHeight="1" x14ac:dyDescent="0.15">
      <c r="A88" s="63"/>
      <c r="B88" s="107"/>
      <c r="C88" s="14"/>
      <c r="D88" s="111"/>
      <c r="E88" s="14"/>
      <c r="F88" s="948" t="s">
        <v>288</v>
      </c>
      <c r="G88" s="948"/>
      <c r="H88" s="435"/>
      <c r="I88" s="656">
        <f>SUBTOTAL(9,I89:I89)</f>
        <v>4860</v>
      </c>
      <c r="J88" s="170">
        <f>SUBTOTAL(9,J89:J89)</f>
        <v>4800</v>
      </c>
      <c r="K88" s="325">
        <f t="shared" si="0"/>
        <v>60</v>
      </c>
      <c r="L88" s="141"/>
      <c r="M88"/>
      <c r="N88"/>
      <c r="O88"/>
    </row>
    <row r="89" spans="1:15" s="17" customFormat="1" ht="27.75" customHeight="1" x14ac:dyDescent="0.15">
      <c r="A89" s="63"/>
      <c r="B89" s="107"/>
      <c r="C89" s="14"/>
      <c r="D89" s="111"/>
      <c r="E89" s="14"/>
      <c r="F89" s="356"/>
      <c r="G89" s="15" t="s">
        <v>289</v>
      </c>
      <c r="H89" s="435" t="s">
        <v>380</v>
      </c>
      <c r="I89" s="656">
        <v>4860</v>
      </c>
      <c r="J89" s="170">
        <v>4800</v>
      </c>
      <c r="K89" s="325">
        <f t="shared" si="0"/>
        <v>60</v>
      </c>
      <c r="L89" s="141"/>
      <c r="M89"/>
      <c r="N89"/>
      <c r="O89"/>
    </row>
    <row r="90" spans="1:15" s="5" customFormat="1" ht="27.75" hidden="1" customHeight="1" x14ac:dyDescent="0.15">
      <c r="A90" s="62"/>
      <c r="B90" s="526"/>
      <c r="C90" s="532"/>
      <c r="D90" s="527"/>
      <c r="E90" s="949" t="s">
        <v>290</v>
      </c>
      <c r="F90" s="949"/>
      <c r="G90" s="949"/>
      <c r="H90" s="585"/>
      <c r="I90" s="653">
        <f>SUBTOTAL(9,I91:I99)</f>
        <v>0</v>
      </c>
      <c r="J90" s="171">
        <f>SUBTOTAL(9,J91:J99)</f>
        <v>39960</v>
      </c>
      <c r="K90" s="321">
        <f t="shared" si="0"/>
        <v>-39960</v>
      </c>
      <c r="L90" s="141"/>
      <c r="M90"/>
      <c r="N90"/>
      <c r="O90"/>
    </row>
    <row r="91" spans="1:15" s="17" customFormat="1" ht="27.75" hidden="1" customHeight="1" x14ac:dyDescent="0.15">
      <c r="A91" s="63"/>
      <c r="B91" s="107"/>
      <c r="C91" s="14"/>
      <c r="D91" s="111"/>
      <c r="E91" s="14"/>
      <c r="F91" s="924" t="s">
        <v>291</v>
      </c>
      <c r="G91" s="924"/>
      <c r="H91" s="589"/>
      <c r="I91" s="658">
        <f>SUBTOTAL(9,I92:I99)</f>
        <v>0</v>
      </c>
      <c r="J91" s="172">
        <f>SUBTOTAL(9,J92:J99)</f>
        <v>39960</v>
      </c>
      <c r="K91" s="326">
        <f t="shared" si="0"/>
        <v>-39960</v>
      </c>
      <c r="L91" s="141"/>
      <c r="M91"/>
      <c r="N91"/>
      <c r="O91"/>
    </row>
    <row r="92" spans="1:15" s="17" customFormat="1" ht="27.75" hidden="1" customHeight="1" x14ac:dyDescent="0.15">
      <c r="A92" s="63"/>
      <c r="B92" s="107"/>
      <c r="C92" s="14"/>
      <c r="D92" s="111"/>
      <c r="E92" s="14"/>
      <c r="F92" s="427"/>
      <c r="G92" s="428" t="s">
        <v>292</v>
      </c>
      <c r="H92" s="448"/>
      <c r="I92" s="656">
        <v>0</v>
      </c>
      <c r="J92" s="28">
        <v>4800</v>
      </c>
      <c r="K92" s="326">
        <f t="shared" si="0"/>
        <v>-4800</v>
      </c>
      <c r="L92" s="141"/>
      <c r="M92"/>
      <c r="N92"/>
      <c r="O92"/>
    </row>
    <row r="93" spans="1:15" s="17" customFormat="1" ht="27.75" hidden="1" customHeight="1" x14ac:dyDescent="0.15">
      <c r="A93" s="63"/>
      <c r="B93" s="107"/>
      <c r="C93" s="14"/>
      <c r="D93" s="111"/>
      <c r="E93" s="14"/>
      <c r="F93" s="427"/>
      <c r="G93" s="428" t="s">
        <v>294</v>
      </c>
      <c r="H93" s="448"/>
      <c r="I93" s="656">
        <v>0</v>
      </c>
      <c r="J93" s="28">
        <v>3000</v>
      </c>
      <c r="K93" s="326">
        <f t="shared" si="0"/>
        <v>-3000</v>
      </c>
      <c r="L93" s="141"/>
      <c r="M93"/>
      <c r="N93"/>
      <c r="O93"/>
    </row>
    <row r="94" spans="1:15" s="17" customFormat="1" ht="27.75" hidden="1" customHeight="1" x14ac:dyDescent="0.15">
      <c r="A94" s="63"/>
      <c r="B94" s="107"/>
      <c r="C94" s="14"/>
      <c r="D94" s="111"/>
      <c r="E94" s="14"/>
      <c r="F94" s="427"/>
      <c r="G94" s="428" t="s">
        <v>296</v>
      </c>
      <c r="H94" s="448"/>
      <c r="I94" s="656">
        <v>0</v>
      </c>
      <c r="J94" s="28">
        <v>2220</v>
      </c>
      <c r="K94" s="326">
        <f t="shared" si="0"/>
        <v>-2220</v>
      </c>
      <c r="L94" s="141"/>
      <c r="M94"/>
      <c r="N94"/>
      <c r="O94"/>
    </row>
    <row r="95" spans="1:15" s="17" customFormat="1" ht="27.75" hidden="1" customHeight="1" x14ac:dyDescent="0.15">
      <c r="A95" s="63"/>
      <c r="B95" s="107"/>
      <c r="C95" s="14"/>
      <c r="D95" s="111"/>
      <c r="E95" s="14"/>
      <c r="F95" s="454"/>
      <c r="G95" s="370" t="s">
        <v>297</v>
      </c>
      <c r="H95" s="448"/>
      <c r="I95" s="660">
        <v>0</v>
      </c>
      <c r="J95" s="169">
        <v>8880</v>
      </c>
      <c r="K95" s="326">
        <f t="shared" si="0"/>
        <v>-8880</v>
      </c>
      <c r="L95" s="141"/>
      <c r="M95"/>
      <c r="N95"/>
      <c r="O95"/>
    </row>
    <row r="96" spans="1:15" s="17" customFormat="1" ht="27.75" hidden="1" customHeight="1" x14ac:dyDescent="0.15">
      <c r="A96" s="63"/>
      <c r="B96" s="107"/>
      <c r="C96" s="14"/>
      <c r="D96" s="111"/>
      <c r="E96" s="14"/>
      <c r="F96" s="433"/>
      <c r="G96" s="434" t="s">
        <v>298</v>
      </c>
      <c r="H96" s="448"/>
      <c r="I96" s="661">
        <v>0</v>
      </c>
      <c r="J96" s="455">
        <v>2160</v>
      </c>
      <c r="K96" s="326">
        <f t="shared" si="0"/>
        <v>-2160</v>
      </c>
      <c r="L96" s="141"/>
      <c r="M96"/>
      <c r="N96"/>
      <c r="O96"/>
    </row>
    <row r="97" spans="1:15" s="17" customFormat="1" ht="27.75" hidden="1" customHeight="1" x14ac:dyDescent="0.15">
      <c r="A97" s="63"/>
      <c r="B97" s="107"/>
      <c r="C97" s="14"/>
      <c r="D97" s="111"/>
      <c r="E97" s="14"/>
      <c r="F97" s="427"/>
      <c r="G97" s="428" t="s">
        <v>299</v>
      </c>
      <c r="H97" s="448"/>
      <c r="I97" s="656">
        <v>0</v>
      </c>
      <c r="J97" s="170">
        <v>8400</v>
      </c>
      <c r="K97" s="326">
        <f t="shared" si="0"/>
        <v>-8400</v>
      </c>
      <c r="L97" s="141"/>
      <c r="M97"/>
      <c r="N97"/>
      <c r="O97"/>
    </row>
    <row r="98" spans="1:15" s="17" customFormat="1" ht="27.75" hidden="1" customHeight="1" x14ac:dyDescent="0.15">
      <c r="A98" s="63"/>
      <c r="B98" s="107"/>
      <c r="C98" s="14"/>
      <c r="D98" s="111"/>
      <c r="E98" s="14"/>
      <c r="F98" s="427"/>
      <c r="G98" s="428" t="s">
        <v>300</v>
      </c>
      <c r="H98" s="448"/>
      <c r="I98" s="656">
        <v>0</v>
      </c>
      <c r="J98" s="28">
        <v>8400</v>
      </c>
      <c r="K98" s="326">
        <f t="shared" si="0"/>
        <v>-8400</v>
      </c>
      <c r="L98" s="141"/>
      <c r="M98"/>
      <c r="N98"/>
      <c r="O98"/>
    </row>
    <row r="99" spans="1:15" s="17" customFormat="1" ht="27.75" hidden="1" customHeight="1" x14ac:dyDescent="0.15">
      <c r="A99" s="63"/>
      <c r="B99" s="107"/>
      <c r="C99" s="14"/>
      <c r="D99" s="111"/>
      <c r="E99" s="14"/>
      <c r="F99" s="456"/>
      <c r="G99" s="457" t="s">
        <v>938</v>
      </c>
      <c r="H99" s="452"/>
      <c r="I99" s="660">
        <v>0</v>
      </c>
      <c r="J99" s="169">
        <v>2100</v>
      </c>
      <c r="K99" s="326">
        <f t="shared" si="0"/>
        <v>-2100</v>
      </c>
      <c r="L99" s="141"/>
      <c r="M99"/>
      <c r="N99"/>
      <c r="O99"/>
    </row>
    <row r="100" spans="1:15" s="5" customFormat="1" ht="27.75" hidden="1" customHeight="1" x14ac:dyDescent="0.15">
      <c r="A100" s="62"/>
      <c r="B100" s="526"/>
      <c r="C100" s="532"/>
      <c r="D100" s="939" t="s">
        <v>339</v>
      </c>
      <c r="E100" s="939"/>
      <c r="F100" s="939"/>
      <c r="G100" s="939"/>
      <c r="H100" s="584"/>
      <c r="I100" s="652">
        <f>SUBTOTAL(9,I101:I104)</f>
        <v>0</v>
      </c>
      <c r="J100" s="190">
        <f t="shared" ref="J100" si="2">SUBTOTAL(9,J101:J104)</f>
        <v>11800</v>
      </c>
      <c r="K100" s="380">
        <f t="shared" si="0"/>
        <v>-11800</v>
      </c>
      <c r="L100" s="141"/>
      <c r="M100"/>
      <c r="N100"/>
      <c r="O100"/>
    </row>
    <row r="101" spans="1:15" s="5" customFormat="1" ht="27.75" hidden="1" customHeight="1" x14ac:dyDescent="0.15">
      <c r="A101" s="62"/>
      <c r="B101" s="526"/>
      <c r="C101" s="532"/>
      <c r="D101" s="525"/>
      <c r="E101" s="940" t="s">
        <v>340</v>
      </c>
      <c r="F101" s="941"/>
      <c r="G101" s="942"/>
      <c r="H101" s="585"/>
      <c r="I101" s="653">
        <f>SUBTOTAL(9,I102:I104)</f>
        <v>0</v>
      </c>
      <c r="J101" s="171">
        <f t="shared" ref="J101" si="3">SUBTOTAL(9,J102:J104)</f>
        <v>11800</v>
      </c>
      <c r="K101" s="321">
        <f t="shared" si="0"/>
        <v>-11800</v>
      </c>
      <c r="L101" s="141"/>
      <c r="M101"/>
      <c r="N101"/>
      <c r="O101"/>
    </row>
    <row r="102" spans="1:15" s="13" customFormat="1" ht="27.75" hidden="1" customHeight="1" x14ac:dyDescent="0.15">
      <c r="A102" s="62"/>
      <c r="B102" s="526"/>
      <c r="C102" s="532"/>
      <c r="D102" s="527"/>
      <c r="E102" s="358"/>
      <c r="F102" s="924" t="s">
        <v>341</v>
      </c>
      <c r="G102" s="924"/>
      <c r="H102" s="586"/>
      <c r="I102" s="654">
        <f>SUBTOTAL(9,I103:I104)</f>
        <v>0</v>
      </c>
      <c r="J102" s="191">
        <f t="shared" ref="J102" si="4">SUBTOTAL(9,J103:J104)</f>
        <v>11800</v>
      </c>
      <c r="K102" s="325">
        <f t="shared" si="0"/>
        <v>-11800</v>
      </c>
      <c r="L102" s="412"/>
      <c r="M102" s="12"/>
      <c r="N102" s="12"/>
      <c r="O102" s="12"/>
    </row>
    <row r="103" spans="1:15" s="17" customFormat="1" ht="27.75" hidden="1" customHeight="1" x14ac:dyDescent="0.15">
      <c r="A103" s="63"/>
      <c r="B103" s="107"/>
      <c r="C103" s="14"/>
      <c r="D103" s="111"/>
      <c r="E103" s="14"/>
      <c r="F103" s="356"/>
      <c r="G103" s="15" t="s">
        <v>342</v>
      </c>
      <c r="H103" s="587"/>
      <c r="I103" s="655">
        <v>0</v>
      </c>
      <c r="J103" s="61">
        <v>10000</v>
      </c>
      <c r="K103" s="325">
        <f t="shared" si="0"/>
        <v>-10000</v>
      </c>
      <c r="L103" s="141"/>
      <c r="M103"/>
      <c r="N103"/>
      <c r="O103"/>
    </row>
    <row r="104" spans="1:15" s="17" customFormat="1" ht="27.75" hidden="1" customHeight="1" x14ac:dyDescent="0.15">
      <c r="A104" s="63"/>
      <c r="B104" s="107"/>
      <c r="C104" s="14"/>
      <c r="D104" s="111"/>
      <c r="E104" s="14"/>
      <c r="F104" s="356"/>
      <c r="G104" s="15" t="s">
        <v>343</v>
      </c>
      <c r="H104" s="587"/>
      <c r="I104" s="655">
        <v>0</v>
      </c>
      <c r="J104" s="61">
        <v>1800</v>
      </c>
      <c r="K104" s="325">
        <f t="shared" si="0"/>
        <v>-1800</v>
      </c>
      <c r="L104" s="141"/>
      <c r="M104"/>
      <c r="N104"/>
      <c r="O104"/>
    </row>
    <row r="105" spans="1:15" s="5" customFormat="1" ht="27.75" customHeight="1" x14ac:dyDescent="0.15">
      <c r="A105" s="62"/>
      <c r="B105" s="526"/>
      <c r="C105" s="532"/>
      <c r="D105" s="939" t="s">
        <v>302</v>
      </c>
      <c r="E105" s="939"/>
      <c r="F105" s="939"/>
      <c r="G105" s="939"/>
      <c r="H105" s="584"/>
      <c r="I105" s="652">
        <f>SUBTOTAL(9,I106:I140)</f>
        <v>177968</v>
      </c>
      <c r="J105" s="190">
        <f>SUBTOTAL(9,J106:J140)</f>
        <v>177968</v>
      </c>
      <c r="K105" s="380">
        <f t="shared" si="0"/>
        <v>0</v>
      </c>
      <c r="L105"/>
      <c r="M105"/>
      <c r="N105"/>
      <c r="O105"/>
    </row>
    <row r="106" spans="1:15" s="5" customFormat="1" ht="27.75" customHeight="1" x14ac:dyDescent="0.15">
      <c r="A106" s="62"/>
      <c r="B106" s="526"/>
      <c r="C106" s="532"/>
      <c r="D106" s="525"/>
      <c r="E106" s="940" t="s">
        <v>2</v>
      </c>
      <c r="F106" s="941"/>
      <c r="G106" s="942"/>
      <c r="H106" s="585"/>
      <c r="I106" s="653">
        <f>SUBTOTAL(9,I107:I126)</f>
        <v>137813</v>
      </c>
      <c r="J106" s="171">
        <f>SUBTOTAL(9,J107:J126)</f>
        <v>122848</v>
      </c>
      <c r="K106" s="321">
        <f t="shared" si="0"/>
        <v>14965</v>
      </c>
      <c r="L106"/>
      <c r="M106"/>
      <c r="N106"/>
      <c r="O106"/>
    </row>
    <row r="107" spans="1:15" s="13" customFormat="1" ht="27.75" customHeight="1" x14ac:dyDescent="0.15">
      <c r="A107" s="62"/>
      <c r="B107" s="526"/>
      <c r="C107" s="532"/>
      <c r="D107" s="527"/>
      <c r="E107" s="373"/>
      <c r="F107" s="943" t="s">
        <v>3</v>
      </c>
      <c r="G107" s="944"/>
      <c r="H107" s="590"/>
      <c r="I107" s="654">
        <f>SUBTOTAL(9,I108:I126)</f>
        <v>137813</v>
      </c>
      <c r="J107" s="654">
        <f>SUBTOTAL(9,J108:J126)</f>
        <v>122848</v>
      </c>
      <c r="K107" s="326">
        <f t="shared" si="0"/>
        <v>14965</v>
      </c>
      <c r="L107" s="12"/>
      <c r="M107" s="12"/>
      <c r="N107" s="12"/>
      <c r="O107" s="12"/>
    </row>
    <row r="108" spans="1:15" s="17" customFormat="1" ht="27.75" customHeight="1" x14ac:dyDescent="0.15">
      <c r="A108" s="63"/>
      <c r="B108" s="107"/>
      <c r="C108" s="14"/>
      <c r="D108" s="111"/>
      <c r="E108" s="14"/>
      <c r="F108" s="429"/>
      <c r="G108" s="428" t="s">
        <v>303</v>
      </c>
      <c r="H108" s="436"/>
      <c r="I108" s="655">
        <f>SUBTOTAL(9,I109:I115)</f>
        <v>60946</v>
      </c>
      <c r="J108" s="16">
        <f>SUBTOTAL(9,J109:J115)</f>
        <v>61754</v>
      </c>
      <c r="K108" s="326">
        <f t="shared" si="0"/>
        <v>-808</v>
      </c>
      <c r="L108"/>
      <c r="M108"/>
      <c r="N108"/>
      <c r="O108"/>
    </row>
    <row r="109" spans="1:15" s="17" customFormat="1" ht="35.25" customHeight="1" x14ac:dyDescent="0.15">
      <c r="A109" s="63"/>
      <c r="B109" s="107"/>
      <c r="C109" s="14"/>
      <c r="D109" s="111"/>
      <c r="E109" s="14"/>
      <c r="F109" s="429"/>
      <c r="G109" s="428" t="s">
        <v>304</v>
      </c>
      <c r="H109" s="448" t="s">
        <v>800</v>
      </c>
      <c r="I109" s="655">
        <v>5400</v>
      </c>
      <c r="J109" s="61">
        <v>7200</v>
      </c>
      <c r="K109" s="326">
        <f t="shared" si="0"/>
        <v>-1800</v>
      </c>
      <c r="L109"/>
      <c r="M109"/>
      <c r="N109"/>
      <c r="O109"/>
    </row>
    <row r="110" spans="1:15" s="17" customFormat="1" ht="27.75" customHeight="1" x14ac:dyDescent="0.15">
      <c r="A110" s="63"/>
      <c r="B110" s="107"/>
      <c r="C110" s="14"/>
      <c r="D110" s="111"/>
      <c r="E110" s="14"/>
      <c r="F110" s="429"/>
      <c r="G110" s="428" t="s">
        <v>305</v>
      </c>
      <c r="H110" s="447" t="s">
        <v>214</v>
      </c>
      <c r="I110" s="655">
        <f>SUBTOTAL(9,I111:I113)</f>
        <v>6000</v>
      </c>
      <c r="J110" s="61">
        <f>SUBTOTAL(9,J111:J113)</f>
        <v>6480</v>
      </c>
      <c r="K110" s="326">
        <f t="shared" si="0"/>
        <v>-480</v>
      </c>
      <c r="L110"/>
      <c r="M110"/>
      <c r="N110"/>
      <c r="O110"/>
    </row>
    <row r="111" spans="1:15" s="17" customFormat="1" ht="27.75" customHeight="1" x14ac:dyDescent="0.15">
      <c r="A111" s="63"/>
      <c r="B111" s="107"/>
      <c r="C111" s="14"/>
      <c r="D111" s="111"/>
      <c r="E111" s="14"/>
      <c r="F111" s="514"/>
      <c r="G111" s="512" t="s">
        <v>218</v>
      </c>
      <c r="H111" s="447" t="s">
        <v>801</v>
      </c>
      <c r="I111" s="655">
        <v>1920</v>
      </c>
      <c r="J111" s="61">
        <v>2880</v>
      </c>
      <c r="K111" s="326">
        <f t="shared" si="0"/>
        <v>-960</v>
      </c>
      <c r="L111"/>
      <c r="M111"/>
      <c r="N111"/>
      <c r="O111"/>
    </row>
    <row r="112" spans="1:15" s="17" customFormat="1" ht="27.75" customHeight="1" x14ac:dyDescent="0.15">
      <c r="A112" s="63"/>
      <c r="B112" s="107"/>
      <c r="C112" s="14"/>
      <c r="D112" s="111"/>
      <c r="E112" s="14"/>
      <c r="F112" s="531"/>
      <c r="G112" s="528" t="s">
        <v>306</v>
      </c>
      <c r="H112" s="447" t="s">
        <v>961</v>
      </c>
      <c r="I112" s="655">
        <v>3360</v>
      </c>
      <c r="J112" s="61">
        <v>1440</v>
      </c>
      <c r="K112" s="326">
        <f t="shared" si="0"/>
        <v>1920</v>
      </c>
      <c r="L112"/>
      <c r="M112"/>
      <c r="N112"/>
      <c r="O112"/>
    </row>
    <row r="113" spans="1:15" s="17" customFormat="1" ht="27.75" customHeight="1" x14ac:dyDescent="0.15">
      <c r="A113" s="63"/>
      <c r="B113" s="107"/>
      <c r="C113" s="14"/>
      <c r="D113" s="111"/>
      <c r="E113" s="14"/>
      <c r="F113" s="429"/>
      <c r="G113" s="528" t="s">
        <v>221</v>
      </c>
      <c r="H113" s="447" t="s">
        <v>381</v>
      </c>
      <c r="I113" s="655">
        <v>720</v>
      </c>
      <c r="J113" s="16">
        <v>2160</v>
      </c>
      <c r="K113" s="326">
        <f t="shared" si="0"/>
        <v>-1440</v>
      </c>
      <c r="L113"/>
      <c r="M113"/>
      <c r="N113"/>
      <c r="O113"/>
    </row>
    <row r="114" spans="1:15" s="17" customFormat="1" ht="27.75" customHeight="1" x14ac:dyDescent="0.15">
      <c r="A114" s="63"/>
      <c r="B114" s="107"/>
      <c r="C114" s="14"/>
      <c r="D114" s="111"/>
      <c r="E114" s="14"/>
      <c r="F114" s="429"/>
      <c r="G114" s="428" t="s">
        <v>307</v>
      </c>
      <c r="H114" s="447" t="s">
        <v>308</v>
      </c>
      <c r="I114" s="655">
        <v>35000</v>
      </c>
      <c r="J114" s="61">
        <v>35000</v>
      </c>
      <c r="K114" s="326">
        <f t="shared" si="0"/>
        <v>0</v>
      </c>
      <c r="L114"/>
      <c r="M114"/>
      <c r="N114"/>
      <c r="O114"/>
    </row>
    <row r="115" spans="1:15" s="17" customFormat="1" ht="27.75" customHeight="1" x14ac:dyDescent="0.15">
      <c r="A115" s="63"/>
      <c r="B115" s="107"/>
      <c r="C115" s="14"/>
      <c r="D115" s="111"/>
      <c r="E115" s="14"/>
      <c r="F115" s="429"/>
      <c r="G115" s="428" t="s">
        <v>309</v>
      </c>
      <c r="H115" s="448" t="s">
        <v>802</v>
      </c>
      <c r="I115" s="655">
        <v>14546</v>
      </c>
      <c r="J115" s="61">
        <v>13074</v>
      </c>
      <c r="K115" s="326">
        <f t="shared" si="0"/>
        <v>1472</v>
      </c>
      <c r="L115"/>
      <c r="M115"/>
      <c r="N115"/>
      <c r="O115"/>
    </row>
    <row r="116" spans="1:15" s="17" customFormat="1" ht="27.75" customHeight="1" x14ac:dyDescent="0.15">
      <c r="A116" s="63"/>
      <c r="B116" s="107"/>
      <c r="C116" s="14"/>
      <c r="D116" s="111"/>
      <c r="E116" s="14"/>
      <c r="F116" s="429"/>
      <c r="G116" s="428" t="s">
        <v>310</v>
      </c>
      <c r="H116" s="436" t="s">
        <v>311</v>
      </c>
      <c r="I116" s="655">
        <v>20160</v>
      </c>
      <c r="J116" s="61">
        <v>20160</v>
      </c>
      <c r="K116" s="326">
        <f t="shared" si="0"/>
        <v>0</v>
      </c>
      <c r="L116"/>
      <c r="M116"/>
      <c r="N116"/>
      <c r="O116"/>
    </row>
    <row r="117" spans="1:15" s="17" customFormat="1" ht="27.75" customHeight="1" x14ac:dyDescent="0.15">
      <c r="A117" s="63"/>
      <c r="B117" s="107"/>
      <c r="C117" s="14"/>
      <c r="D117" s="111"/>
      <c r="E117" s="14"/>
      <c r="F117" s="429"/>
      <c r="G117" s="428" t="s">
        <v>312</v>
      </c>
      <c r="H117" s="436" t="s">
        <v>313</v>
      </c>
      <c r="I117" s="655">
        <v>12000</v>
      </c>
      <c r="J117" s="61">
        <v>12000</v>
      </c>
      <c r="K117" s="326">
        <f t="shared" si="0"/>
        <v>0</v>
      </c>
      <c r="L117"/>
      <c r="M117"/>
      <c r="N117"/>
      <c r="O117"/>
    </row>
    <row r="118" spans="1:15" s="17" customFormat="1" ht="27.75" customHeight="1" x14ac:dyDescent="0.15">
      <c r="A118" s="63"/>
      <c r="B118" s="107"/>
      <c r="C118" s="14"/>
      <c r="D118" s="111"/>
      <c r="E118" s="14"/>
      <c r="F118" s="429"/>
      <c r="G118" s="428" t="s">
        <v>314</v>
      </c>
      <c r="H118" s="448" t="s">
        <v>803</v>
      </c>
      <c r="I118" s="655">
        <v>9051</v>
      </c>
      <c r="J118" s="61">
        <v>8135</v>
      </c>
      <c r="K118" s="326">
        <f t="shared" si="0"/>
        <v>916</v>
      </c>
      <c r="L118"/>
      <c r="M118"/>
      <c r="N118"/>
      <c r="O118"/>
    </row>
    <row r="119" spans="1:15" s="17" customFormat="1" ht="27.75" customHeight="1" x14ac:dyDescent="0.15">
      <c r="A119" s="63"/>
      <c r="B119" s="107"/>
      <c r="C119" s="14"/>
      <c r="D119" s="111"/>
      <c r="E119" s="14"/>
      <c r="F119" s="429"/>
      <c r="G119" s="15" t="s">
        <v>315</v>
      </c>
      <c r="H119" s="448" t="s">
        <v>804</v>
      </c>
      <c r="I119" s="655">
        <v>9213</v>
      </c>
      <c r="J119" s="61">
        <v>9164</v>
      </c>
      <c r="K119" s="326">
        <f t="shared" si="0"/>
        <v>49</v>
      </c>
      <c r="L119"/>
      <c r="M119"/>
      <c r="N119"/>
      <c r="O119"/>
    </row>
    <row r="120" spans="1:15" s="17" customFormat="1" ht="27.75" customHeight="1" x14ac:dyDescent="0.15">
      <c r="A120" s="63"/>
      <c r="B120" s="107"/>
      <c r="C120" s="14"/>
      <c r="D120" s="111"/>
      <c r="E120" s="14"/>
      <c r="F120" s="429"/>
      <c r="G120" s="428" t="s">
        <v>316</v>
      </c>
      <c r="H120" s="447"/>
      <c r="I120" s="655">
        <f>SUBTOTAL(9,I121:I125)</f>
        <v>12043</v>
      </c>
      <c r="J120" s="16">
        <f>SUBTOTAL(9,J121:J125)</f>
        <v>11635</v>
      </c>
      <c r="K120" s="326">
        <f t="shared" si="0"/>
        <v>408</v>
      </c>
      <c r="L120"/>
      <c r="M120"/>
      <c r="N120"/>
      <c r="O120"/>
    </row>
    <row r="121" spans="1:15" s="17" customFormat="1" ht="27.75" customHeight="1" x14ac:dyDescent="0.15">
      <c r="A121" s="63"/>
      <c r="B121" s="107"/>
      <c r="C121" s="14"/>
      <c r="D121" s="111"/>
      <c r="E121" s="14"/>
      <c r="F121" s="429"/>
      <c r="G121" s="428" t="s">
        <v>229</v>
      </c>
      <c r="H121" s="448" t="s">
        <v>805</v>
      </c>
      <c r="I121" s="18">
        <v>5252</v>
      </c>
      <c r="J121" s="18">
        <v>4949</v>
      </c>
      <c r="K121" s="326">
        <f t="shared" si="0"/>
        <v>303</v>
      </c>
      <c r="L121"/>
      <c r="M121"/>
      <c r="N121"/>
      <c r="O121"/>
    </row>
    <row r="122" spans="1:15" s="17" customFormat="1" ht="27.75" customHeight="1" x14ac:dyDescent="0.15">
      <c r="A122" s="63"/>
      <c r="B122" s="107"/>
      <c r="C122" s="14"/>
      <c r="D122" s="111"/>
      <c r="E122" s="14"/>
      <c r="F122" s="429"/>
      <c r="G122" s="428" t="s">
        <v>230</v>
      </c>
      <c r="H122" s="448" t="s">
        <v>806</v>
      </c>
      <c r="I122" s="371">
        <v>3975</v>
      </c>
      <c r="J122" s="18">
        <v>3898</v>
      </c>
      <c r="K122" s="326">
        <f t="shared" si="0"/>
        <v>77</v>
      </c>
      <c r="L122"/>
      <c r="M122"/>
      <c r="N122"/>
      <c r="O122"/>
    </row>
    <row r="123" spans="1:15" s="17" customFormat="1" ht="27.75" customHeight="1" x14ac:dyDescent="0.15">
      <c r="A123" s="63"/>
      <c r="B123" s="107"/>
      <c r="C123" s="14"/>
      <c r="D123" s="111"/>
      <c r="E123" s="14"/>
      <c r="F123" s="429"/>
      <c r="G123" s="428" t="s">
        <v>231</v>
      </c>
      <c r="H123" s="448" t="s">
        <v>807</v>
      </c>
      <c r="I123" s="59">
        <v>522</v>
      </c>
      <c r="J123" s="29">
        <v>505</v>
      </c>
      <c r="K123" s="326">
        <f t="shared" si="0"/>
        <v>17</v>
      </c>
      <c r="L123"/>
      <c r="M123"/>
      <c r="N123"/>
      <c r="O123"/>
    </row>
    <row r="124" spans="1:15" s="17" customFormat="1" ht="27.75" customHeight="1" x14ac:dyDescent="0.15">
      <c r="A124" s="63"/>
      <c r="B124" s="107"/>
      <c r="C124" s="14"/>
      <c r="D124" s="111"/>
      <c r="E124" s="14"/>
      <c r="F124" s="429"/>
      <c r="G124" s="428" t="s">
        <v>232</v>
      </c>
      <c r="H124" s="448" t="s">
        <v>808</v>
      </c>
      <c r="I124" s="18">
        <v>1271</v>
      </c>
      <c r="J124" s="18">
        <v>1265</v>
      </c>
      <c r="K124" s="326">
        <f t="shared" si="0"/>
        <v>6</v>
      </c>
      <c r="L124"/>
      <c r="M124"/>
      <c r="N124"/>
      <c r="O124"/>
    </row>
    <row r="125" spans="1:15" s="17" customFormat="1" ht="27.75" customHeight="1" x14ac:dyDescent="0.15">
      <c r="A125" s="63"/>
      <c r="B125" s="107"/>
      <c r="C125" s="14"/>
      <c r="D125" s="111"/>
      <c r="E125" s="14"/>
      <c r="F125" s="429"/>
      <c r="G125" s="428" t="s">
        <v>233</v>
      </c>
      <c r="H125" s="452" t="s">
        <v>809</v>
      </c>
      <c r="I125" s="371">
        <v>1023</v>
      </c>
      <c r="J125" s="372">
        <v>1018</v>
      </c>
      <c r="K125" s="326">
        <f t="shared" si="0"/>
        <v>5</v>
      </c>
      <c r="L125"/>
      <c r="M125"/>
      <c r="N125"/>
      <c r="O125"/>
    </row>
    <row r="126" spans="1:15" s="17" customFormat="1" ht="27.75" customHeight="1" x14ac:dyDescent="0.15">
      <c r="A126" s="63"/>
      <c r="B126" s="484"/>
      <c r="C126" s="14"/>
      <c r="D126" s="111"/>
      <c r="E126" s="14"/>
      <c r="F126" s="60"/>
      <c r="G126" s="288" t="s">
        <v>323</v>
      </c>
      <c r="H126" s="437" t="s">
        <v>324</v>
      </c>
      <c r="I126" s="663">
        <v>14400</v>
      </c>
      <c r="J126" s="64">
        <v>0</v>
      </c>
      <c r="K126" s="325">
        <f t="shared" si="0"/>
        <v>14400</v>
      </c>
      <c r="L126"/>
      <c r="M126"/>
      <c r="N126"/>
      <c r="O126"/>
    </row>
    <row r="127" spans="1:15" s="5" customFormat="1" ht="27.75" customHeight="1" x14ac:dyDescent="0.15">
      <c r="A127" s="576"/>
      <c r="B127" s="151"/>
      <c r="C127" s="565"/>
      <c r="D127" s="750"/>
      <c r="E127" s="940" t="s">
        <v>4</v>
      </c>
      <c r="F127" s="941"/>
      <c r="G127" s="942"/>
      <c r="H127" s="591"/>
      <c r="I127" s="664">
        <f>SUBTOTAL(9,I128:I134)</f>
        <v>18555</v>
      </c>
      <c r="J127" s="65">
        <f>SUBTOTAL(9,J128:J134)</f>
        <v>19120</v>
      </c>
      <c r="K127" s="321">
        <f t="shared" si="0"/>
        <v>-565</v>
      </c>
      <c r="L127"/>
      <c r="M127"/>
      <c r="N127"/>
      <c r="O127"/>
    </row>
    <row r="128" spans="1:15" ht="27.75" customHeight="1" x14ac:dyDescent="0.15">
      <c r="A128" s="62"/>
      <c r="B128" s="523"/>
      <c r="C128" s="522"/>
      <c r="D128" s="377"/>
      <c r="E128" s="377"/>
      <c r="F128" s="945" t="s">
        <v>8</v>
      </c>
      <c r="G128" s="945"/>
      <c r="H128" s="440"/>
      <c r="I128" s="672">
        <f>SUBTOTAL(9,I129)</f>
        <v>0</v>
      </c>
      <c r="J128" s="193">
        <f>SUBTOTAL(9,J129)</f>
        <v>1100</v>
      </c>
      <c r="K128" s="326">
        <f t="shared" si="0"/>
        <v>-1100</v>
      </c>
      <c r="L128" s="1"/>
    </row>
    <row r="129" spans="1:16" ht="27.75" customHeight="1" x14ac:dyDescent="0.15">
      <c r="A129" s="63"/>
      <c r="B129" s="109"/>
      <c r="C129" s="73"/>
      <c r="D129" s="74"/>
      <c r="E129" s="74"/>
      <c r="F129" s="429"/>
      <c r="G129" s="458" t="s">
        <v>112</v>
      </c>
      <c r="H129" s="459"/>
      <c r="I129" s="666">
        <v>0</v>
      </c>
      <c r="J129" s="326">
        <v>1100</v>
      </c>
      <c r="K129" s="326">
        <f t="shared" si="0"/>
        <v>-1100</v>
      </c>
      <c r="L129" s="1"/>
    </row>
    <row r="130" spans="1:16" s="13" customFormat="1" ht="27.75" customHeight="1" x14ac:dyDescent="0.15">
      <c r="A130" s="62"/>
      <c r="B130" s="526"/>
      <c r="C130" s="532"/>
      <c r="D130" s="527"/>
      <c r="E130" s="56"/>
      <c r="F130" s="946" t="s">
        <v>16</v>
      </c>
      <c r="G130" s="947"/>
      <c r="H130" s="440"/>
      <c r="I130" s="666">
        <f>SUBTOTAL(9,I131:I132)</f>
        <v>6555</v>
      </c>
      <c r="J130" s="193">
        <f>SUBTOTAL(9,J131:J132)</f>
        <v>6020</v>
      </c>
      <c r="K130" s="326">
        <f t="shared" si="0"/>
        <v>535</v>
      </c>
      <c r="L130" s="12"/>
      <c r="M130" s="12"/>
      <c r="N130" s="12"/>
      <c r="O130" s="12"/>
    </row>
    <row r="131" spans="1:16" s="17" customFormat="1" ht="27.75" customHeight="1" x14ac:dyDescent="0.15">
      <c r="A131" s="63"/>
      <c r="B131" s="107"/>
      <c r="C131" s="14"/>
      <c r="D131" s="111"/>
      <c r="E131" s="14"/>
      <c r="F131" s="429"/>
      <c r="G131" s="15" t="s">
        <v>317</v>
      </c>
      <c r="H131" s="440" t="s">
        <v>318</v>
      </c>
      <c r="I131" s="666">
        <v>1800</v>
      </c>
      <c r="J131" s="193">
        <v>1800</v>
      </c>
      <c r="K131" s="326">
        <f t="shared" si="0"/>
        <v>0</v>
      </c>
      <c r="L131"/>
      <c r="M131"/>
      <c r="N131"/>
      <c r="O131"/>
    </row>
    <row r="132" spans="1:16" s="17" customFormat="1" ht="27.75" customHeight="1" x14ac:dyDescent="0.15">
      <c r="A132" s="63"/>
      <c r="B132" s="107"/>
      <c r="C132" s="14"/>
      <c r="D132" s="111"/>
      <c r="E132" s="14"/>
      <c r="F132" s="429"/>
      <c r="G132" s="15" t="s">
        <v>319</v>
      </c>
      <c r="H132" s="440" t="s">
        <v>810</v>
      </c>
      <c r="I132" s="655">
        <v>4755</v>
      </c>
      <c r="J132" s="61">
        <v>4220</v>
      </c>
      <c r="K132" s="326">
        <f t="shared" si="0"/>
        <v>535</v>
      </c>
      <c r="L132"/>
      <c r="M132"/>
      <c r="N132"/>
      <c r="O132"/>
    </row>
    <row r="133" spans="1:16" s="17" customFormat="1" ht="27.75" customHeight="1" x14ac:dyDescent="0.15">
      <c r="A133" s="63"/>
      <c r="B133" s="107"/>
      <c r="C133" s="14"/>
      <c r="D133" s="111"/>
      <c r="E133" s="14"/>
      <c r="F133" s="948" t="s">
        <v>280</v>
      </c>
      <c r="G133" s="948"/>
      <c r="H133" s="435"/>
      <c r="I133" s="656">
        <f>SUBTOTAL(9,I134:I134)</f>
        <v>12000</v>
      </c>
      <c r="J133" s="170">
        <f>SUBTOTAL(9,J134:J134)</f>
        <v>12000</v>
      </c>
      <c r="K133" s="326">
        <f t="shared" si="0"/>
        <v>0</v>
      </c>
      <c r="L133"/>
      <c r="M133"/>
      <c r="N133"/>
      <c r="O133"/>
    </row>
    <row r="134" spans="1:16" s="17" customFormat="1" ht="27.75" customHeight="1" x14ac:dyDescent="0.15">
      <c r="A134" s="63"/>
      <c r="B134" s="107"/>
      <c r="C134" s="14"/>
      <c r="D134" s="111"/>
      <c r="E134" s="14"/>
      <c r="F134" s="429"/>
      <c r="G134" s="428" t="s">
        <v>281</v>
      </c>
      <c r="H134" s="460" t="s">
        <v>320</v>
      </c>
      <c r="I134" s="657">
        <v>12000</v>
      </c>
      <c r="J134" s="461">
        <v>12000</v>
      </c>
      <c r="K134" s="326">
        <f t="shared" si="0"/>
        <v>0</v>
      </c>
      <c r="L134"/>
      <c r="M134"/>
      <c r="N134"/>
      <c r="O134"/>
    </row>
    <row r="135" spans="1:16" s="5" customFormat="1" ht="27.75" customHeight="1" x14ac:dyDescent="0.15">
      <c r="A135" s="62"/>
      <c r="B135" s="526"/>
      <c r="C135" s="532"/>
      <c r="D135" s="751"/>
      <c r="E135" s="940" t="s">
        <v>12</v>
      </c>
      <c r="F135" s="941"/>
      <c r="G135" s="942"/>
      <c r="H135" s="591"/>
      <c r="I135" s="664">
        <f t="shared" ref="I135:J135" si="5">SUBTOTAL(9,I136:I137)</f>
        <v>21600</v>
      </c>
      <c r="J135" s="65">
        <f t="shared" si="5"/>
        <v>21600</v>
      </c>
      <c r="K135" s="321">
        <f t="shared" si="0"/>
        <v>0</v>
      </c>
      <c r="L135"/>
      <c r="M135"/>
      <c r="N135"/>
      <c r="O135"/>
    </row>
    <row r="136" spans="1:16" s="13" customFormat="1" ht="27.75" customHeight="1" x14ac:dyDescent="0.15">
      <c r="A136" s="62"/>
      <c r="B136" s="526"/>
      <c r="C136" s="532"/>
      <c r="D136" s="527"/>
      <c r="E136" s="373"/>
      <c r="F136" s="943" t="s">
        <v>13</v>
      </c>
      <c r="G136" s="944"/>
      <c r="H136" s="593"/>
      <c r="I136" s="667">
        <f>SUBTOTAL(9,I137:I137)</f>
        <v>21600</v>
      </c>
      <c r="J136" s="66">
        <f>SUBTOTAL(9,J137:J137)</f>
        <v>21600</v>
      </c>
      <c r="K136" s="325">
        <f t="shared" si="0"/>
        <v>0</v>
      </c>
      <c r="L136" s="12"/>
      <c r="M136" s="12"/>
      <c r="N136" s="12"/>
      <c r="O136" s="12"/>
    </row>
    <row r="137" spans="1:16" s="17" customFormat="1" ht="27.75" customHeight="1" x14ac:dyDescent="0.15">
      <c r="A137" s="63"/>
      <c r="B137" s="526"/>
      <c r="C137" s="14"/>
      <c r="D137" s="111"/>
      <c r="E137" s="14"/>
      <c r="F137" s="374"/>
      <c r="G137" s="15" t="s">
        <v>321</v>
      </c>
      <c r="H137" s="438" t="s">
        <v>322</v>
      </c>
      <c r="I137" s="663">
        <v>21600</v>
      </c>
      <c r="J137" s="64">
        <v>21600</v>
      </c>
      <c r="K137" s="325">
        <f t="shared" si="0"/>
        <v>0</v>
      </c>
      <c r="L137"/>
      <c r="M137"/>
      <c r="N137"/>
      <c r="O137"/>
    </row>
    <row r="138" spans="1:16" s="5" customFormat="1" ht="27.75" hidden="1" customHeight="1" x14ac:dyDescent="0.15">
      <c r="A138" s="62"/>
      <c r="B138" s="526"/>
      <c r="C138" s="532"/>
      <c r="D138" s="527"/>
      <c r="E138" s="949" t="s">
        <v>290</v>
      </c>
      <c r="F138" s="949"/>
      <c r="G138" s="949"/>
      <c r="H138" s="585"/>
      <c r="I138" s="653">
        <f>SUBTOTAL(9,I139:I140)</f>
        <v>0</v>
      </c>
      <c r="J138" s="171">
        <f>SUBTOTAL(9,J139:J140)</f>
        <v>14400</v>
      </c>
      <c r="K138" s="321">
        <f t="shared" si="0"/>
        <v>-14400</v>
      </c>
      <c r="L138"/>
      <c r="M138"/>
      <c r="N138"/>
      <c r="O138"/>
    </row>
    <row r="139" spans="1:16" s="17" customFormat="1" ht="27.75" hidden="1" customHeight="1" x14ac:dyDescent="0.15">
      <c r="A139" s="744"/>
      <c r="B139" s="116"/>
      <c r="C139" s="114"/>
      <c r="D139" s="115"/>
      <c r="E139" s="114"/>
      <c r="F139" s="935" t="s">
        <v>291</v>
      </c>
      <c r="G139" s="935"/>
      <c r="H139" s="594"/>
      <c r="I139" s="668">
        <f>SUBTOTAL(9,I140:I140)</f>
        <v>0</v>
      </c>
      <c r="J139" s="552">
        <f>SUBTOTAL(9,J140:J140)</f>
        <v>14400</v>
      </c>
      <c r="K139" s="323">
        <f t="shared" si="0"/>
        <v>-14400</v>
      </c>
      <c r="L139"/>
      <c r="M139"/>
      <c r="N139"/>
      <c r="O139"/>
    </row>
    <row r="140" spans="1:16" s="17" customFormat="1" ht="27.75" hidden="1" customHeight="1" x14ac:dyDescent="0.15">
      <c r="A140" s="63"/>
      <c r="B140" s="484"/>
      <c r="C140" s="14"/>
      <c r="D140" s="111"/>
      <c r="E140" s="14"/>
      <c r="F140" s="545"/>
      <c r="G140" s="550" t="s">
        <v>323</v>
      </c>
      <c r="H140" s="551"/>
      <c r="I140" s="663">
        <v>0</v>
      </c>
      <c r="J140" s="64">
        <v>14400</v>
      </c>
      <c r="K140" s="325">
        <f t="shared" si="0"/>
        <v>-14400</v>
      </c>
      <c r="L140"/>
      <c r="M140"/>
      <c r="N140"/>
      <c r="O140"/>
    </row>
    <row r="141" spans="1:16" ht="27.75" customHeight="1" x14ac:dyDescent="0.15">
      <c r="A141" s="62"/>
      <c r="B141" s="367"/>
      <c r="C141" s="530"/>
      <c r="D141" s="916" t="s">
        <v>667</v>
      </c>
      <c r="E141" s="917"/>
      <c r="F141" s="917"/>
      <c r="G141" s="918"/>
      <c r="H141" s="595"/>
      <c r="I141" s="669">
        <f>SUBTOTAL(9,I142:I144)</f>
        <v>12000</v>
      </c>
      <c r="J141" s="179">
        <f>SUBTOTAL(9,J142:J144)</f>
        <v>0</v>
      </c>
      <c r="K141" s="382">
        <f t="shared" ref="K141:K145" si="6">I141-J141</f>
        <v>12000</v>
      </c>
    </row>
    <row r="142" spans="1:16" ht="27.75" customHeight="1" x14ac:dyDescent="0.15">
      <c r="A142" s="62"/>
      <c r="B142" s="367"/>
      <c r="C142" s="530"/>
      <c r="D142" s="534"/>
      <c r="E142" s="926" t="s">
        <v>2</v>
      </c>
      <c r="F142" s="927"/>
      <c r="G142" s="930"/>
      <c r="H142" s="596"/>
      <c r="I142" s="664">
        <f>SUBTOTAL(9,I143:I144)</f>
        <v>12000</v>
      </c>
      <c r="J142" s="10">
        <f>SUBTOTAL(9,J143:J144)</f>
        <v>0</v>
      </c>
      <c r="K142" s="321">
        <f t="shared" si="6"/>
        <v>12000</v>
      </c>
      <c r="M142" s="32"/>
      <c r="N142" s="32"/>
      <c r="O142" s="32"/>
      <c r="P142" s="32"/>
    </row>
    <row r="143" spans="1:16" ht="27.75" customHeight="1" x14ac:dyDescent="0.15">
      <c r="A143" s="62"/>
      <c r="B143" s="367"/>
      <c r="C143" s="530"/>
      <c r="D143" s="39"/>
      <c r="E143" s="357"/>
      <c r="F143" s="950" t="s">
        <v>3</v>
      </c>
      <c r="G143" s="951"/>
      <c r="H143" s="597"/>
      <c r="I143" s="667">
        <f>SUBTOTAL(9,I144)</f>
        <v>12000</v>
      </c>
      <c r="J143" s="19">
        <f>SUBTOTAL(9,J144)</f>
        <v>0</v>
      </c>
      <c r="K143" s="383">
        <f t="shared" si="6"/>
        <v>12000</v>
      </c>
      <c r="M143" s="32"/>
      <c r="N143" s="32"/>
      <c r="O143" s="32"/>
      <c r="P143" s="32"/>
    </row>
    <row r="144" spans="1:16" ht="27.75" customHeight="1" x14ac:dyDescent="0.15">
      <c r="A144" s="63"/>
      <c r="B144" s="21"/>
      <c r="C144" s="20"/>
      <c r="D144" s="41"/>
      <c r="E144" s="20"/>
      <c r="F144" s="21"/>
      <c r="G144" s="368" t="s">
        <v>668</v>
      </c>
      <c r="H144" s="598" t="s">
        <v>972</v>
      </c>
      <c r="I144" s="663">
        <v>12000</v>
      </c>
      <c r="J144" s="33">
        <v>0</v>
      </c>
      <c r="K144" s="384">
        <f t="shared" si="6"/>
        <v>12000</v>
      </c>
      <c r="M144" s="32"/>
      <c r="N144" s="32"/>
      <c r="O144" s="32"/>
      <c r="P144" s="32"/>
    </row>
    <row r="145" spans="1:114" ht="27.75" customHeight="1" x14ac:dyDescent="0.15">
      <c r="A145" s="62"/>
      <c r="B145" s="367"/>
      <c r="C145" s="530"/>
      <c r="D145" s="939" t="s">
        <v>979</v>
      </c>
      <c r="E145" s="939"/>
      <c r="F145" s="939"/>
      <c r="G145" s="939"/>
      <c r="H145" s="595"/>
      <c r="I145" s="669">
        <f>SUBTOTAL(9,I146:I191)</f>
        <v>474000</v>
      </c>
      <c r="J145" s="8">
        <f>SUBTOTAL(9,J146:J191)</f>
        <v>460000</v>
      </c>
      <c r="K145" s="380">
        <f t="shared" si="6"/>
        <v>14000</v>
      </c>
      <c r="L145" s="420"/>
    </row>
    <row r="146" spans="1:114" ht="27.75" customHeight="1" x14ac:dyDescent="0.15">
      <c r="A146" s="76"/>
      <c r="B146" s="523"/>
      <c r="C146" s="522"/>
      <c r="D146" s="352"/>
      <c r="E146" s="914" t="s">
        <v>4</v>
      </c>
      <c r="F146" s="914"/>
      <c r="G146" s="914"/>
      <c r="H146" s="596"/>
      <c r="I146" s="670">
        <f>SUBTOTAL(9,I147:I163)</f>
        <v>89842</v>
      </c>
      <c r="J146" s="51">
        <f>SUBTOTAL(9,J147:J163)</f>
        <v>88280</v>
      </c>
      <c r="K146" s="321">
        <f t="shared" ref="K146:K150" si="7">SUM(I146-J146)</f>
        <v>1562</v>
      </c>
      <c r="L146"/>
      <c r="M146"/>
      <c r="N146"/>
    </row>
    <row r="147" spans="1:114" ht="27.75" customHeight="1" x14ac:dyDescent="0.15">
      <c r="A147" s="76"/>
      <c r="B147" s="523"/>
      <c r="C147" s="522"/>
      <c r="D147" s="354"/>
      <c r="E147" s="352"/>
      <c r="F147" s="957" t="s">
        <v>8</v>
      </c>
      <c r="G147" s="958"/>
      <c r="H147" s="592"/>
      <c r="I147" s="671">
        <f>SUBTOTAL(9,I148:I153)</f>
        <v>71700</v>
      </c>
      <c r="J147" s="120">
        <f>SUBTOTAL(9,J148:J153)</f>
        <v>70100</v>
      </c>
      <c r="K147" s="326">
        <f t="shared" si="7"/>
        <v>1600</v>
      </c>
      <c r="L147"/>
      <c r="M147"/>
      <c r="N147"/>
    </row>
    <row r="148" spans="1:114" ht="27.75" customHeight="1" x14ac:dyDescent="0.15">
      <c r="A148" s="106"/>
      <c r="B148" s="109"/>
      <c r="C148" s="73"/>
      <c r="D148" s="74"/>
      <c r="E148" s="73"/>
      <c r="F148" s="107"/>
      <c r="G148" s="432" t="s">
        <v>105</v>
      </c>
      <c r="H148" s="440"/>
      <c r="I148" s="666">
        <f>SUBTOTAL(9,I149:I150)</f>
        <v>68800</v>
      </c>
      <c r="J148" s="132">
        <f>SUBTOTAL(9,J149:J150)</f>
        <v>68000</v>
      </c>
      <c r="K148" s="326">
        <f t="shared" si="7"/>
        <v>800</v>
      </c>
      <c r="L148"/>
      <c r="M148"/>
      <c r="N148"/>
    </row>
    <row r="149" spans="1:114" ht="27.75" customHeight="1" x14ac:dyDescent="0.15">
      <c r="A149" s="106"/>
      <c r="B149" s="109"/>
      <c r="C149" s="73"/>
      <c r="D149" s="74"/>
      <c r="E149" s="73"/>
      <c r="F149" s="431"/>
      <c r="G149" s="432" t="s">
        <v>106</v>
      </c>
      <c r="H149" s="440" t="s">
        <v>107</v>
      </c>
      <c r="I149" s="666">
        <v>32900</v>
      </c>
      <c r="J149" s="132">
        <v>35200</v>
      </c>
      <c r="K149" s="326">
        <f t="shared" si="7"/>
        <v>-2300</v>
      </c>
      <c r="L149"/>
      <c r="M149"/>
      <c r="N149"/>
    </row>
    <row r="150" spans="1:114" ht="27.75" customHeight="1" x14ac:dyDescent="0.15">
      <c r="A150" s="106"/>
      <c r="B150" s="109"/>
      <c r="C150" s="73"/>
      <c r="D150" s="74"/>
      <c r="E150" s="74"/>
      <c r="F150" s="431"/>
      <c r="G150" s="432" t="s">
        <v>108</v>
      </c>
      <c r="H150" s="440" t="s">
        <v>980</v>
      </c>
      <c r="I150" s="666">
        <v>35900</v>
      </c>
      <c r="J150" s="132">
        <v>32800</v>
      </c>
      <c r="K150" s="326">
        <f t="shared" si="7"/>
        <v>3100</v>
      </c>
      <c r="L150"/>
      <c r="M150"/>
      <c r="N150"/>
    </row>
    <row r="151" spans="1:114" customFormat="1" ht="27.75" customHeight="1" x14ac:dyDescent="0.15">
      <c r="A151" s="118"/>
      <c r="B151" s="755"/>
      <c r="C151" s="137"/>
      <c r="D151" s="138"/>
      <c r="E151" s="74"/>
      <c r="F151" s="107"/>
      <c r="G151" s="432" t="s">
        <v>109</v>
      </c>
      <c r="H151" s="440" t="s">
        <v>110</v>
      </c>
      <c r="I151" s="666">
        <v>1800</v>
      </c>
      <c r="J151" s="37">
        <v>1000</v>
      </c>
      <c r="K151" s="37">
        <f>SUBTOTAL(9,K154)</f>
        <v>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</row>
    <row r="152" spans="1:114" customFormat="1" ht="27.75" customHeight="1" x14ac:dyDescent="0.15">
      <c r="A152" s="106"/>
      <c r="B152" s="109"/>
      <c r="C152" s="73"/>
      <c r="D152" s="74"/>
      <c r="E152" s="424"/>
      <c r="F152" s="107"/>
      <c r="G152" s="432" t="s">
        <v>74</v>
      </c>
      <c r="H152" s="440" t="s">
        <v>111</v>
      </c>
      <c r="I152" s="666">
        <v>100</v>
      </c>
      <c r="J152" s="37">
        <v>100</v>
      </c>
      <c r="K152" s="326">
        <f t="shared" ref="K152:K193" si="8">SUM(I152-J152)</f>
        <v>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</row>
    <row r="153" spans="1:114" s="78" customFormat="1" ht="27.75" customHeight="1" x14ac:dyDescent="0.15">
      <c r="A153" s="76"/>
      <c r="B153" s="109"/>
      <c r="C153" s="73"/>
      <c r="D153" s="74"/>
      <c r="E153" s="74"/>
      <c r="F153" s="107"/>
      <c r="G153" s="432" t="s">
        <v>112</v>
      </c>
      <c r="H153" s="440" t="s">
        <v>76</v>
      </c>
      <c r="I153" s="666">
        <v>1000</v>
      </c>
      <c r="J153" s="132">
        <v>1000</v>
      </c>
      <c r="K153" s="326">
        <f t="shared" si="8"/>
        <v>0</v>
      </c>
      <c r="L153" s="35"/>
      <c r="M153" s="35"/>
      <c r="N153" s="35"/>
    </row>
    <row r="154" spans="1:114" ht="27.75" customHeight="1" x14ac:dyDescent="0.15">
      <c r="A154" s="76"/>
      <c r="B154" s="523"/>
      <c r="C154" s="522"/>
      <c r="D154" s="354"/>
      <c r="E154" s="354"/>
      <c r="F154" s="921" t="s">
        <v>5</v>
      </c>
      <c r="G154" s="922"/>
      <c r="H154" s="473"/>
      <c r="I154" s="666">
        <f>SUBTOTAL(9,I155:I155)</f>
        <v>500</v>
      </c>
      <c r="J154" s="132">
        <f>SUBTOTAL(9,J155:J155)</f>
        <v>500</v>
      </c>
      <c r="K154" s="326">
        <f t="shared" si="8"/>
        <v>0</v>
      </c>
      <c r="L154"/>
      <c r="M154"/>
      <c r="N154"/>
    </row>
    <row r="155" spans="1:114" ht="27.75" customHeight="1" x14ac:dyDescent="0.15">
      <c r="A155" s="106"/>
      <c r="B155" s="109"/>
      <c r="C155" s="73"/>
      <c r="D155" s="74"/>
      <c r="E155" s="74"/>
      <c r="F155" s="107"/>
      <c r="G155" s="432" t="s">
        <v>970</v>
      </c>
      <c r="H155" s="440" t="s">
        <v>113</v>
      </c>
      <c r="I155" s="672">
        <v>500</v>
      </c>
      <c r="J155" s="132">
        <v>500</v>
      </c>
      <c r="K155" s="326">
        <f t="shared" si="8"/>
        <v>0</v>
      </c>
      <c r="L155"/>
      <c r="M155"/>
      <c r="N155"/>
    </row>
    <row r="156" spans="1:114" ht="27.75" customHeight="1" x14ac:dyDescent="0.15">
      <c r="A156" s="76"/>
      <c r="B156" s="523"/>
      <c r="C156" s="522"/>
      <c r="D156" s="354"/>
      <c r="E156" s="355"/>
      <c r="F156" s="921" t="s">
        <v>16</v>
      </c>
      <c r="G156" s="922"/>
      <c r="H156" s="440"/>
      <c r="I156" s="666">
        <f>SUBTOTAL(9,I157:I163)</f>
        <v>17642</v>
      </c>
      <c r="J156" s="132">
        <f>SUBTOTAL(9,J157:J163)</f>
        <v>17680</v>
      </c>
      <c r="K156" s="326">
        <f t="shared" si="8"/>
        <v>-38</v>
      </c>
      <c r="L156"/>
      <c r="M156"/>
      <c r="N156"/>
    </row>
    <row r="157" spans="1:114" ht="27.75" customHeight="1" x14ac:dyDescent="0.15">
      <c r="A157" s="555"/>
      <c r="B157" s="131"/>
      <c r="C157" s="112"/>
      <c r="D157" s="113"/>
      <c r="E157" s="113"/>
      <c r="F157" s="116"/>
      <c r="G157" s="117" t="s">
        <v>114</v>
      </c>
      <c r="H157" s="603" t="s">
        <v>115</v>
      </c>
      <c r="I157" s="681">
        <v>4000</v>
      </c>
      <c r="J157" s="135">
        <v>4000</v>
      </c>
      <c r="K157" s="327">
        <f t="shared" si="8"/>
        <v>0</v>
      </c>
      <c r="L157"/>
      <c r="M157"/>
      <c r="N157"/>
    </row>
    <row r="158" spans="1:114" ht="27.75" customHeight="1" x14ac:dyDescent="0.15">
      <c r="A158" s="106"/>
      <c r="B158" s="109"/>
      <c r="C158" s="73"/>
      <c r="D158" s="74"/>
      <c r="E158" s="74"/>
      <c r="F158" s="107"/>
      <c r="G158" s="432" t="s">
        <v>116</v>
      </c>
      <c r="H158" s="474" t="s">
        <v>117</v>
      </c>
      <c r="I158" s="672">
        <v>1000</v>
      </c>
      <c r="J158" s="132">
        <v>1000</v>
      </c>
      <c r="K158" s="326">
        <f t="shared" si="8"/>
        <v>0</v>
      </c>
      <c r="L158"/>
      <c r="M158"/>
      <c r="N158"/>
    </row>
    <row r="159" spans="1:114" ht="27.75" customHeight="1" x14ac:dyDescent="0.15">
      <c r="A159" s="106"/>
      <c r="B159" s="109"/>
      <c r="C159" s="73"/>
      <c r="D159" s="74"/>
      <c r="E159" s="74"/>
      <c r="F159" s="107"/>
      <c r="G159" s="432" t="s">
        <v>118</v>
      </c>
      <c r="H159" s="440" t="s">
        <v>119</v>
      </c>
      <c r="I159" s="672">
        <v>2100</v>
      </c>
      <c r="J159" s="132">
        <v>2100</v>
      </c>
      <c r="K159" s="326">
        <f t="shared" si="8"/>
        <v>0</v>
      </c>
      <c r="L159"/>
      <c r="M159"/>
      <c r="N159"/>
    </row>
    <row r="160" spans="1:114" ht="27.75" customHeight="1" x14ac:dyDescent="0.15">
      <c r="A160" s="106"/>
      <c r="B160" s="109"/>
      <c r="C160" s="73"/>
      <c r="D160" s="74"/>
      <c r="E160" s="74"/>
      <c r="F160" s="107"/>
      <c r="G160" s="432" t="s">
        <v>120</v>
      </c>
      <c r="H160" s="440" t="s">
        <v>211</v>
      </c>
      <c r="I160" s="672">
        <v>4162</v>
      </c>
      <c r="J160" s="132">
        <v>1400</v>
      </c>
      <c r="K160" s="326">
        <f t="shared" si="8"/>
        <v>2762</v>
      </c>
      <c r="L160"/>
      <c r="M160"/>
      <c r="N160"/>
    </row>
    <row r="161" spans="1:14" ht="27.75" customHeight="1" x14ac:dyDescent="0.15">
      <c r="A161" s="106"/>
      <c r="B161" s="109"/>
      <c r="C161" s="73"/>
      <c r="D161" s="74"/>
      <c r="E161" s="74"/>
      <c r="F161" s="431"/>
      <c r="G161" s="432" t="s">
        <v>793</v>
      </c>
      <c r="H161" s="804" t="s">
        <v>981</v>
      </c>
      <c r="I161" s="40">
        <v>3700</v>
      </c>
      <c r="J161" s="132">
        <v>6500</v>
      </c>
      <c r="K161" s="326">
        <f t="shared" si="8"/>
        <v>-2800</v>
      </c>
      <c r="L161"/>
      <c r="M161"/>
      <c r="N161"/>
    </row>
    <row r="162" spans="1:14" ht="27.75" customHeight="1" x14ac:dyDescent="0.15">
      <c r="A162" s="106"/>
      <c r="B162" s="109"/>
      <c r="C162" s="73"/>
      <c r="D162" s="74"/>
      <c r="E162" s="74"/>
      <c r="F162" s="431"/>
      <c r="G162" s="432" t="s">
        <v>121</v>
      </c>
      <c r="H162" s="133" t="s">
        <v>982</v>
      </c>
      <c r="I162" s="40">
        <v>2480</v>
      </c>
      <c r="J162" s="132">
        <v>2480</v>
      </c>
      <c r="K162" s="326">
        <f t="shared" si="8"/>
        <v>0</v>
      </c>
      <c r="L162"/>
      <c r="M162"/>
      <c r="N162"/>
    </row>
    <row r="163" spans="1:14" ht="27.75" customHeight="1" x14ac:dyDescent="0.15">
      <c r="A163" s="106"/>
      <c r="B163" s="109"/>
      <c r="C163" s="73"/>
      <c r="D163" s="74"/>
      <c r="E163" s="74"/>
      <c r="F163" s="353"/>
      <c r="G163" s="354" t="s">
        <v>794</v>
      </c>
      <c r="H163" s="130" t="s">
        <v>80</v>
      </c>
      <c r="I163" s="673">
        <v>200</v>
      </c>
      <c r="J163" s="40">
        <v>200</v>
      </c>
      <c r="K163" s="325">
        <f t="shared" si="8"/>
        <v>0</v>
      </c>
      <c r="L163"/>
      <c r="M163"/>
      <c r="N163"/>
    </row>
    <row r="164" spans="1:14" ht="27.75" customHeight="1" x14ac:dyDescent="0.15">
      <c r="A164" s="76"/>
      <c r="B164" s="523"/>
      <c r="C164" s="522"/>
      <c r="D164" s="354"/>
      <c r="E164" s="914" t="s">
        <v>12</v>
      </c>
      <c r="F164" s="914"/>
      <c r="G164" s="914"/>
      <c r="H164" s="596"/>
      <c r="I164" s="670">
        <f>SUBTOTAL(9,I165:I168)</f>
        <v>8160</v>
      </c>
      <c r="J164" s="51">
        <f>SUBTOTAL(9,J165:J168)</f>
        <v>7120</v>
      </c>
      <c r="K164" s="321">
        <f t="shared" si="8"/>
        <v>1040</v>
      </c>
      <c r="L164"/>
      <c r="M164"/>
      <c r="N164"/>
    </row>
    <row r="165" spans="1:14" ht="27.75" customHeight="1" x14ac:dyDescent="0.15">
      <c r="A165" s="76"/>
      <c r="B165" s="523"/>
      <c r="C165" s="522"/>
      <c r="D165" s="533"/>
      <c r="E165" s="519"/>
      <c r="F165" s="920" t="s">
        <v>13</v>
      </c>
      <c r="G165" s="920"/>
      <c r="H165" s="599"/>
      <c r="I165" s="667">
        <f>SUBTOTAL(9,I166:I168)</f>
        <v>8160</v>
      </c>
      <c r="J165" s="19">
        <f>SUBTOTAL(9,J166:J168)</f>
        <v>7120</v>
      </c>
      <c r="K165" s="322">
        <f t="shared" si="8"/>
        <v>1040</v>
      </c>
      <c r="L165"/>
      <c r="M165"/>
      <c r="N165"/>
    </row>
    <row r="166" spans="1:14" ht="27.75" customHeight="1" x14ac:dyDescent="0.15">
      <c r="A166" s="106"/>
      <c r="B166" s="109"/>
      <c r="C166" s="73"/>
      <c r="D166" s="74"/>
      <c r="E166" s="74"/>
      <c r="F166" s="109"/>
      <c r="G166" s="354" t="s">
        <v>122</v>
      </c>
      <c r="H166" s="439" t="s">
        <v>795</v>
      </c>
      <c r="I166" s="663">
        <f>12.5*3*34</f>
        <v>1275</v>
      </c>
      <c r="J166" s="40">
        <v>1200</v>
      </c>
      <c r="K166" s="325">
        <f t="shared" si="8"/>
        <v>75</v>
      </c>
      <c r="L166"/>
      <c r="M166"/>
      <c r="N166"/>
    </row>
    <row r="167" spans="1:14" ht="27.75" customHeight="1" x14ac:dyDescent="0.15">
      <c r="A167" s="106"/>
      <c r="B167" s="109"/>
      <c r="C167" s="73"/>
      <c r="D167" s="74"/>
      <c r="E167" s="74"/>
      <c r="F167" s="109"/>
      <c r="G167" s="470" t="s">
        <v>123</v>
      </c>
      <c r="H167" s="474" t="s">
        <v>889</v>
      </c>
      <c r="I167" s="672">
        <f>70*4*17</f>
        <v>4760</v>
      </c>
      <c r="J167" s="40">
        <v>3920</v>
      </c>
      <c r="K167" s="325">
        <f t="shared" si="8"/>
        <v>840</v>
      </c>
      <c r="L167"/>
      <c r="M167"/>
      <c r="N167"/>
    </row>
    <row r="168" spans="1:14" ht="27.75" customHeight="1" x14ac:dyDescent="0.15">
      <c r="A168" s="106"/>
      <c r="B168" s="109"/>
      <c r="C168" s="73"/>
      <c r="D168" s="74"/>
      <c r="E168" s="74"/>
      <c r="F168" s="109"/>
      <c r="G168" s="354" t="s">
        <v>124</v>
      </c>
      <c r="H168" s="474" t="s">
        <v>890</v>
      </c>
      <c r="I168" s="672">
        <f>25*5*17</f>
        <v>2125</v>
      </c>
      <c r="J168" s="40">
        <v>2000</v>
      </c>
      <c r="K168" s="323">
        <f t="shared" si="8"/>
        <v>125</v>
      </c>
      <c r="L168"/>
      <c r="M168"/>
      <c r="N168"/>
    </row>
    <row r="169" spans="1:14" ht="27.75" customHeight="1" x14ac:dyDescent="0.15">
      <c r="A169" s="76"/>
      <c r="B169" s="523"/>
      <c r="C169" s="522"/>
      <c r="D169" s="354"/>
      <c r="E169" s="914" t="s">
        <v>14</v>
      </c>
      <c r="F169" s="914"/>
      <c r="G169" s="914"/>
      <c r="H169" s="596"/>
      <c r="I169" s="670">
        <f>SUBTOTAL(9,I170:I176)</f>
        <v>24964</v>
      </c>
      <c r="J169" s="51">
        <f>SUBTOTAL(9,J170:J176)</f>
        <v>22000</v>
      </c>
      <c r="K169" s="324">
        <f t="shared" si="8"/>
        <v>2964</v>
      </c>
      <c r="L169"/>
      <c r="M169"/>
      <c r="N169"/>
    </row>
    <row r="170" spans="1:14" ht="27.75" customHeight="1" x14ac:dyDescent="0.15">
      <c r="A170" s="76"/>
      <c r="B170" s="523"/>
      <c r="C170" s="522"/>
      <c r="D170" s="354"/>
      <c r="E170" s="360"/>
      <c r="F170" s="920" t="s">
        <v>15</v>
      </c>
      <c r="G170" s="920"/>
      <c r="H170" s="599"/>
      <c r="I170" s="675">
        <f>SUBTOTAL(9,I171:I176)</f>
        <v>24964</v>
      </c>
      <c r="J170" s="52">
        <f>SUBTOTAL(9,J171:J176)</f>
        <v>22000</v>
      </c>
      <c r="K170" s="325">
        <f t="shared" si="8"/>
        <v>2964</v>
      </c>
      <c r="L170"/>
      <c r="M170"/>
      <c r="N170"/>
    </row>
    <row r="171" spans="1:14" ht="27.75" customHeight="1" x14ac:dyDescent="0.15">
      <c r="A171" s="106"/>
      <c r="B171" s="109"/>
      <c r="C171" s="73"/>
      <c r="D171" s="74"/>
      <c r="E171" s="74"/>
      <c r="F171" s="353"/>
      <c r="G171" s="354" t="s">
        <v>125</v>
      </c>
      <c r="H171" s="130" t="s">
        <v>126</v>
      </c>
      <c r="I171" s="673">
        <v>7000</v>
      </c>
      <c r="J171" s="40">
        <v>7000</v>
      </c>
      <c r="K171" s="325">
        <f t="shared" si="8"/>
        <v>0</v>
      </c>
      <c r="L171"/>
      <c r="M171"/>
      <c r="N171"/>
    </row>
    <row r="172" spans="1:14" ht="27.75" customHeight="1" x14ac:dyDescent="0.15">
      <c r="A172" s="106"/>
      <c r="B172" s="109"/>
      <c r="C172" s="73"/>
      <c r="D172" s="74"/>
      <c r="E172" s="73"/>
      <c r="F172" s="160"/>
      <c r="G172" s="302" t="s">
        <v>127</v>
      </c>
      <c r="H172" s="805" t="s">
        <v>983</v>
      </c>
      <c r="I172" s="40">
        <v>6300</v>
      </c>
      <c r="J172" s="40">
        <v>3500</v>
      </c>
      <c r="K172" s="325">
        <f t="shared" si="8"/>
        <v>2800</v>
      </c>
      <c r="L172"/>
      <c r="M172"/>
      <c r="N172"/>
    </row>
    <row r="173" spans="1:14" ht="27.75" customHeight="1" x14ac:dyDescent="0.15">
      <c r="A173" s="106"/>
      <c r="B173" s="109"/>
      <c r="C173" s="73"/>
      <c r="D173" s="74"/>
      <c r="E173" s="74"/>
      <c r="F173" s="109"/>
      <c r="G173" s="355" t="s">
        <v>128</v>
      </c>
      <c r="H173" s="130" t="s">
        <v>129</v>
      </c>
      <c r="I173" s="673">
        <v>2214</v>
      </c>
      <c r="J173" s="40">
        <v>1750</v>
      </c>
      <c r="K173" s="325">
        <f t="shared" si="8"/>
        <v>464</v>
      </c>
      <c r="L173"/>
      <c r="M173"/>
      <c r="N173"/>
    </row>
    <row r="174" spans="1:14" ht="27.75" customHeight="1" x14ac:dyDescent="0.15">
      <c r="A174" s="106"/>
      <c r="B174" s="109"/>
      <c r="C174" s="73"/>
      <c r="D174" s="74"/>
      <c r="E174" s="74"/>
      <c r="F174" s="353"/>
      <c r="G174" s="355" t="s">
        <v>130</v>
      </c>
      <c r="H174" s="439" t="s">
        <v>131</v>
      </c>
      <c r="I174" s="663">
        <v>8100</v>
      </c>
      <c r="J174" s="22">
        <v>8100</v>
      </c>
      <c r="K174" s="325">
        <f t="shared" si="8"/>
        <v>0</v>
      </c>
      <c r="L174"/>
      <c r="M174"/>
      <c r="N174"/>
    </row>
    <row r="175" spans="1:14" ht="27.75" customHeight="1" x14ac:dyDescent="0.15">
      <c r="A175" s="106"/>
      <c r="B175" s="109"/>
      <c r="C175" s="73"/>
      <c r="D175" s="74"/>
      <c r="E175" s="73"/>
      <c r="F175" s="353"/>
      <c r="G175" s="354" t="s">
        <v>132</v>
      </c>
      <c r="H175" s="779" t="s">
        <v>984</v>
      </c>
      <c r="I175" s="673">
        <v>0</v>
      </c>
      <c r="J175" s="40">
        <v>300</v>
      </c>
      <c r="K175" s="325">
        <f t="shared" si="8"/>
        <v>-300</v>
      </c>
      <c r="L175"/>
      <c r="M175"/>
      <c r="N175"/>
    </row>
    <row r="176" spans="1:14" ht="27.75" customHeight="1" x14ac:dyDescent="0.15">
      <c r="A176" s="106"/>
      <c r="B176" s="109"/>
      <c r="C176" s="73"/>
      <c r="D176" s="74"/>
      <c r="E176" s="74"/>
      <c r="F176" s="109"/>
      <c r="G176" s="355" t="s">
        <v>133</v>
      </c>
      <c r="H176" s="130" t="s">
        <v>134</v>
      </c>
      <c r="I176" s="673">
        <v>1350</v>
      </c>
      <c r="J176" s="40">
        <v>1350</v>
      </c>
      <c r="K176" s="325">
        <f t="shared" si="8"/>
        <v>0</v>
      </c>
      <c r="L176"/>
      <c r="M176"/>
      <c r="N176"/>
    </row>
    <row r="177" spans="1:18" ht="27.75" customHeight="1" x14ac:dyDescent="0.15">
      <c r="A177" s="76"/>
      <c r="B177" s="523"/>
      <c r="C177" s="522"/>
      <c r="D177" s="354"/>
      <c r="E177" s="914" t="s">
        <v>102</v>
      </c>
      <c r="F177" s="914"/>
      <c r="G177" s="914"/>
      <c r="H177" s="596"/>
      <c r="I177" s="670">
        <f>SUBTOTAL(9,I178:I181)</f>
        <v>88400</v>
      </c>
      <c r="J177" s="51">
        <f>SUBTOTAL(9,J178:J181)</f>
        <v>92400</v>
      </c>
      <c r="K177" s="321">
        <f t="shared" si="8"/>
        <v>-4000</v>
      </c>
      <c r="L177"/>
      <c r="M177"/>
      <c r="N177"/>
    </row>
    <row r="178" spans="1:18" ht="27.75" customHeight="1" x14ac:dyDescent="0.15">
      <c r="A178" s="76"/>
      <c r="B178" s="523"/>
      <c r="C178" s="522"/>
      <c r="D178" s="354"/>
      <c r="E178" s="352"/>
      <c r="F178" s="920" t="s">
        <v>103</v>
      </c>
      <c r="G178" s="920"/>
      <c r="H178" s="593"/>
      <c r="I178" s="667">
        <f>SUBTOTAL(9,I179:I181)</f>
        <v>88400</v>
      </c>
      <c r="J178" s="52">
        <f>SUBTOTAL(9,J179:J181)</f>
        <v>92400</v>
      </c>
      <c r="K178" s="322">
        <f t="shared" si="8"/>
        <v>-4000</v>
      </c>
      <c r="L178"/>
      <c r="M178"/>
      <c r="N178"/>
    </row>
    <row r="179" spans="1:18" ht="27.75" customHeight="1" x14ac:dyDescent="0.15">
      <c r="A179" s="106"/>
      <c r="B179" s="109"/>
      <c r="C179" s="73"/>
      <c r="D179" s="74"/>
      <c r="E179" s="74"/>
      <c r="F179" s="353"/>
      <c r="G179" s="355" t="s">
        <v>135</v>
      </c>
      <c r="H179" s="439" t="s">
        <v>136</v>
      </c>
      <c r="I179" s="663">
        <v>15500</v>
      </c>
      <c r="J179" s="40">
        <v>15500</v>
      </c>
      <c r="K179" s="325">
        <f t="shared" si="8"/>
        <v>0</v>
      </c>
      <c r="L179"/>
      <c r="M179"/>
      <c r="N179"/>
    </row>
    <row r="180" spans="1:18" ht="27.75" customHeight="1" x14ac:dyDescent="0.15">
      <c r="A180" s="106"/>
      <c r="B180" s="109"/>
      <c r="C180" s="73"/>
      <c r="D180" s="74"/>
      <c r="E180" s="74"/>
      <c r="F180" s="353"/>
      <c r="G180" s="354" t="s">
        <v>137</v>
      </c>
      <c r="H180" s="440" t="s">
        <v>891</v>
      </c>
      <c r="I180" s="666">
        <v>40500</v>
      </c>
      <c r="J180" s="40">
        <v>43500</v>
      </c>
      <c r="K180" s="325">
        <f t="shared" si="8"/>
        <v>-3000</v>
      </c>
      <c r="L180"/>
      <c r="M180"/>
      <c r="N180"/>
    </row>
    <row r="181" spans="1:18" ht="27.75" customHeight="1" x14ac:dyDescent="0.15">
      <c r="A181" s="106"/>
      <c r="B181" s="109"/>
      <c r="C181" s="73"/>
      <c r="D181" s="74"/>
      <c r="E181" s="74"/>
      <c r="F181" s="353"/>
      <c r="G181" s="355" t="s">
        <v>138</v>
      </c>
      <c r="H181" s="474" t="s">
        <v>892</v>
      </c>
      <c r="I181" s="666">
        <v>32400</v>
      </c>
      <c r="J181" s="40">
        <v>33400</v>
      </c>
      <c r="K181" s="325">
        <f t="shared" si="8"/>
        <v>-1000</v>
      </c>
      <c r="L181"/>
      <c r="M181"/>
      <c r="N181"/>
    </row>
    <row r="182" spans="1:18" ht="27.75" customHeight="1" x14ac:dyDescent="0.15">
      <c r="A182" s="76"/>
      <c r="B182" s="523"/>
      <c r="C182" s="522"/>
      <c r="D182" s="354"/>
      <c r="E182" s="914" t="s">
        <v>26</v>
      </c>
      <c r="F182" s="914"/>
      <c r="G182" s="914"/>
      <c r="H182" s="596"/>
      <c r="I182" s="670">
        <f>SUBTOTAL(9,I183:I191)</f>
        <v>262634</v>
      </c>
      <c r="J182" s="51">
        <f>SUBTOTAL(9,J183:J191)</f>
        <v>250200</v>
      </c>
      <c r="K182" s="321">
        <f t="shared" si="8"/>
        <v>12434</v>
      </c>
      <c r="L182"/>
      <c r="M182"/>
      <c r="N182"/>
    </row>
    <row r="183" spans="1:18" ht="27.75" customHeight="1" x14ac:dyDescent="0.15">
      <c r="A183" s="76"/>
      <c r="B183" s="523"/>
      <c r="C183" s="522"/>
      <c r="D183" s="354"/>
      <c r="E183" s="352"/>
      <c r="F183" s="920" t="s">
        <v>27</v>
      </c>
      <c r="G183" s="920"/>
      <c r="H183" s="599"/>
      <c r="I183" s="675">
        <f>SUBTOTAL(9,I184:I191)</f>
        <v>262634</v>
      </c>
      <c r="J183" s="52">
        <f>SUBTOTAL(9,J184:J191)</f>
        <v>250200</v>
      </c>
      <c r="K183" s="325">
        <f t="shared" si="8"/>
        <v>12434</v>
      </c>
      <c r="L183"/>
      <c r="M183"/>
      <c r="N183"/>
    </row>
    <row r="184" spans="1:18" ht="27.75" customHeight="1" x14ac:dyDescent="0.15">
      <c r="A184" s="553"/>
      <c r="B184" s="149"/>
      <c r="C184" s="122"/>
      <c r="D184" s="134"/>
      <c r="E184" s="134"/>
      <c r="F184" s="149"/>
      <c r="G184" s="134" t="s">
        <v>139</v>
      </c>
      <c r="H184" s="610" t="s">
        <v>6</v>
      </c>
      <c r="I184" s="683">
        <f>SUBTOTAL(9,I185:I188)</f>
        <v>205044</v>
      </c>
      <c r="J184" s="50">
        <f>SUBTOTAL(9,J185:J188)</f>
        <v>181000</v>
      </c>
      <c r="K184" s="323">
        <f t="shared" si="8"/>
        <v>24044</v>
      </c>
      <c r="L184"/>
      <c r="M184"/>
      <c r="N184"/>
    </row>
    <row r="185" spans="1:18" s="78" customFormat="1" ht="27.75" customHeight="1" x14ac:dyDescent="0.15">
      <c r="A185" s="106"/>
      <c r="B185" s="109"/>
      <c r="C185" s="137"/>
      <c r="D185" s="138"/>
      <c r="E185" s="138"/>
      <c r="F185" s="737"/>
      <c r="G185" s="302" t="s">
        <v>914</v>
      </c>
      <c r="H185" s="130" t="s">
        <v>988</v>
      </c>
      <c r="I185" s="663">
        <v>81072</v>
      </c>
      <c r="J185" s="40">
        <v>70200</v>
      </c>
      <c r="K185" s="325">
        <f t="shared" si="8"/>
        <v>10872</v>
      </c>
      <c r="L185" s="35"/>
      <c r="M185" s="35"/>
      <c r="N185" s="35"/>
      <c r="O185" s="35"/>
      <c r="P185" s="35"/>
      <c r="Q185" s="35"/>
      <c r="R185" s="35"/>
    </row>
    <row r="186" spans="1:18" s="78" customFormat="1" ht="27.75" customHeight="1" x14ac:dyDescent="0.15">
      <c r="A186" s="81"/>
      <c r="B186" s="128"/>
      <c r="C186" s="73"/>
      <c r="D186" s="74"/>
      <c r="E186" s="74"/>
      <c r="F186" s="353"/>
      <c r="G186" s="140" t="s">
        <v>140</v>
      </c>
      <c r="H186" s="806" t="s">
        <v>985</v>
      </c>
      <c r="I186" s="45">
        <v>22080</v>
      </c>
      <c r="J186" s="47">
        <v>16000</v>
      </c>
      <c r="K186" s="425">
        <f t="shared" si="8"/>
        <v>6080</v>
      </c>
      <c r="L186" s="35"/>
      <c r="M186" s="35"/>
      <c r="N186" s="35"/>
      <c r="O186" s="35"/>
      <c r="P186" s="35"/>
      <c r="Q186" s="35"/>
      <c r="R186" s="35"/>
    </row>
    <row r="187" spans="1:18" s="78" customFormat="1" ht="27.75" customHeight="1" x14ac:dyDescent="0.15">
      <c r="A187" s="81"/>
      <c r="B187" s="128"/>
      <c r="C187" s="73"/>
      <c r="D187" s="74"/>
      <c r="E187" s="74"/>
      <c r="F187" s="353"/>
      <c r="G187" s="129" t="s">
        <v>141</v>
      </c>
      <c r="H187" s="807" t="s">
        <v>986</v>
      </c>
      <c r="I187" s="676">
        <v>88500</v>
      </c>
      <c r="J187" s="47">
        <v>94800</v>
      </c>
      <c r="K187" s="325"/>
      <c r="L187" s="35"/>
      <c r="M187" s="35"/>
      <c r="N187" s="35"/>
      <c r="O187" s="35"/>
      <c r="P187" s="35"/>
      <c r="Q187" s="35"/>
      <c r="R187" s="35"/>
    </row>
    <row r="188" spans="1:18" s="78" customFormat="1" ht="27.75" customHeight="1" x14ac:dyDescent="0.15">
      <c r="A188" s="81"/>
      <c r="B188" s="128"/>
      <c r="C188" s="82"/>
      <c r="D188" s="83"/>
      <c r="E188" s="83"/>
      <c r="F188" s="361"/>
      <c r="G188" s="129" t="s">
        <v>142</v>
      </c>
      <c r="H188" s="807" t="s">
        <v>987</v>
      </c>
      <c r="I188" s="677">
        <v>13392</v>
      </c>
      <c r="J188" s="47">
        <v>0</v>
      </c>
      <c r="K188" s="325">
        <f t="shared" si="8"/>
        <v>13392</v>
      </c>
      <c r="L188" s="35"/>
      <c r="M188" s="35"/>
      <c r="N188" s="35"/>
      <c r="O188" s="35"/>
      <c r="P188" s="35"/>
      <c r="Q188" s="35"/>
      <c r="R188" s="35"/>
    </row>
    <row r="189" spans="1:18" ht="27.75" hidden="1" customHeight="1" x14ac:dyDescent="0.15">
      <c r="A189" s="106"/>
      <c r="B189" s="109"/>
      <c r="C189" s="73"/>
      <c r="D189" s="74"/>
      <c r="E189" s="74"/>
      <c r="F189" s="353"/>
      <c r="G189" s="354" t="s">
        <v>143</v>
      </c>
      <c r="H189" s="130"/>
      <c r="I189" s="663">
        <v>0</v>
      </c>
      <c r="J189" s="40">
        <v>13500</v>
      </c>
      <c r="K189" s="325">
        <f t="shared" si="8"/>
        <v>-13500</v>
      </c>
      <c r="L189"/>
      <c r="M189"/>
      <c r="N189"/>
    </row>
    <row r="190" spans="1:18" ht="27.75" hidden="1" customHeight="1" x14ac:dyDescent="0.15">
      <c r="A190" s="106"/>
      <c r="B190" s="109"/>
      <c r="C190" s="73"/>
      <c r="D190" s="74"/>
      <c r="E190" s="74"/>
      <c r="F190" s="353"/>
      <c r="G190" s="354" t="s">
        <v>144</v>
      </c>
      <c r="H190" s="439"/>
      <c r="I190" s="663">
        <v>0</v>
      </c>
      <c r="J190" s="40">
        <v>12500</v>
      </c>
      <c r="K190" s="325">
        <f t="shared" si="8"/>
        <v>-12500</v>
      </c>
      <c r="L190"/>
      <c r="M190"/>
      <c r="N190"/>
    </row>
    <row r="191" spans="1:18" ht="27.75" customHeight="1" x14ac:dyDescent="0.15">
      <c r="A191" s="106"/>
      <c r="B191" s="109"/>
      <c r="C191" s="73"/>
      <c r="D191" s="74"/>
      <c r="E191" s="74"/>
      <c r="F191" s="353"/>
      <c r="G191" s="354" t="s">
        <v>145</v>
      </c>
      <c r="H191" s="439" t="s">
        <v>212</v>
      </c>
      <c r="I191" s="663">
        <v>57590</v>
      </c>
      <c r="J191" s="40">
        <v>43200</v>
      </c>
      <c r="K191" s="325">
        <f t="shared" si="8"/>
        <v>14390</v>
      </c>
      <c r="L191"/>
      <c r="M191"/>
      <c r="N191"/>
    </row>
    <row r="192" spans="1:18" ht="27.75" customHeight="1" x14ac:dyDescent="0.15">
      <c r="A192" s="106"/>
      <c r="B192" s="109"/>
      <c r="C192" s="73"/>
      <c r="D192" s="939" t="s">
        <v>796</v>
      </c>
      <c r="E192" s="939"/>
      <c r="F192" s="939"/>
      <c r="G192" s="939"/>
      <c r="H192" s="595"/>
      <c r="I192" s="678">
        <f>SUBTOTAL(9,I193:I210)</f>
        <v>330000</v>
      </c>
      <c r="J192" s="86">
        <f>SUBTOTAL(9,J193:J210)</f>
        <v>330000</v>
      </c>
      <c r="K192" s="380">
        <f t="shared" si="8"/>
        <v>0</v>
      </c>
      <c r="L192"/>
      <c r="M192"/>
      <c r="N192"/>
    </row>
    <row r="193" spans="1:118" s="78" customFormat="1" ht="27.75" hidden="1" customHeight="1" x14ac:dyDescent="0.15">
      <c r="A193" s="76"/>
      <c r="B193" s="756"/>
      <c r="C193" s="529"/>
      <c r="D193" s="77"/>
      <c r="E193" s="923" t="s">
        <v>4</v>
      </c>
      <c r="F193" s="923"/>
      <c r="G193" s="923"/>
      <c r="H193" s="600"/>
      <c r="I193" s="679">
        <f>SUBTOTAL(9,I194:I195)</f>
        <v>0</v>
      </c>
      <c r="J193" s="54">
        <f>SUBTOTAL(9,J194:J195)</f>
        <v>2000</v>
      </c>
      <c r="K193" s="403">
        <f t="shared" si="8"/>
        <v>-2000</v>
      </c>
      <c r="L193" s="35"/>
      <c r="M193" s="35"/>
      <c r="N193" s="35"/>
      <c r="O193" s="35"/>
      <c r="P193" s="35"/>
      <c r="Q193" s="35"/>
      <c r="R193" s="35"/>
    </row>
    <row r="194" spans="1:118" s="78" customFormat="1" ht="27.75" hidden="1" customHeight="1" x14ac:dyDescent="0.15">
      <c r="A194" s="79"/>
      <c r="B194" s="756"/>
      <c r="C194" s="529"/>
      <c r="D194" s="77"/>
      <c r="E194" s="77"/>
      <c r="F194" s="1022" t="s">
        <v>8</v>
      </c>
      <c r="G194" s="1022"/>
      <c r="H194" s="601"/>
      <c r="I194" s="680">
        <f>SUBTOTAL(9,I195)</f>
        <v>0</v>
      </c>
      <c r="J194" s="49">
        <f>SUBTOTAL(9,J195)</f>
        <v>2000</v>
      </c>
      <c r="K194" s="80">
        <f>SUBTOTAL(9,K195)</f>
        <v>-2000</v>
      </c>
      <c r="L194" s="35"/>
      <c r="M194" s="35"/>
      <c r="N194" s="35"/>
      <c r="O194" s="35"/>
      <c r="P194" s="35"/>
      <c r="Q194" s="35"/>
      <c r="R194" s="35"/>
    </row>
    <row r="195" spans="1:118" s="78" customFormat="1" ht="27.75" hidden="1" customHeight="1" x14ac:dyDescent="0.15">
      <c r="A195" s="81"/>
      <c r="B195" s="128"/>
      <c r="C195" s="82"/>
      <c r="D195" s="83"/>
      <c r="E195" s="83"/>
      <c r="F195" s="84"/>
      <c r="G195" s="362" t="s">
        <v>382</v>
      </c>
      <c r="H195" s="602"/>
      <c r="I195" s="663">
        <v>0</v>
      </c>
      <c r="J195" s="47">
        <v>2000</v>
      </c>
      <c r="K195" s="398">
        <f>SUM(I195-J195)</f>
        <v>-2000</v>
      </c>
      <c r="L195" s="35"/>
      <c r="M195" s="35"/>
      <c r="N195" s="35"/>
      <c r="O195" s="35"/>
      <c r="P195" s="35"/>
      <c r="Q195" s="35"/>
      <c r="R195" s="35"/>
    </row>
    <row r="196" spans="1:118" s="35" customFormat="1" ht="27.75" customHeight="1" x14ac:dyDescent="0.15">
      <c r="A196" s="79"/>
      <c r="B196" s="361"/>
      <c r="C196" s="363"/>
      <c r="D196" s="362"/>
      <c r="E196" s="914" t="s">
        <v>14</v>
      </c>
      <c r="F196" s="914"/>
      <c r="G196" s="914"/>
      <c r="H196" s="596"/>
      <c r="I196" s="670">
        <f>SUBTOTAL(9,I197:I198)</f>
        <v>1000</v>
      </c>
      <c r="J196" s="51">
        <f>SUBTOTAL(9,J197:J198)</f>
        <v>2000</v>
      </c>
      <c r="K196" s="403">
        <f>SUM(I196-J196)</f>
        <v>-1000</v>
      </c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  <c r="BW196" s="78"/>
      <c r="BX196" s="78"/>
      <c r="BY196" s="78"/>
      <c r="BZ196" s="78"/>
      <c r="CA196" s="78"/>
      <c r="CB196" s="78"/>
      <c r="CC196" s="78"/>
      <c r="CD196" s="78"/>
      <c r="CE196" s="78"/>
      <c r="CF196" s="78"/>
      <c r="CG196" s="78"/>
      <c r="CH196" s="78"/>
      <c r="CI196" s="78"/>
      <c r="CJ196" s="78"/>
      <c r="CK196" s="78"/>
      <c r="CL196" s="78"/>
      <c r="CM196" s="78"/>
      <c r="CN196" s="78"/>
      <c r="CO196" s="78"/>
      <c r="CP196" s="78"/>
      <c r="CQ196" s="78"/>
      <c r="CR196" s="78"/>
      <c r="CS196" s="78"/>
      <c r="CT196" s="78"/>
      <c r="CU196" s="78"/>
      <c r="CV196" s="78"/>
      <c r="CW196" s="78"/>
      <c r="CX196" s="78"/>
      <c r="CY196" s="78"/>
      <c r="CZ196" s="78"/>
      <c r="DA196" s="78"/>
      <c r="DB196" s="78"/>
      <c r="DC196" s="78"/>
      <c r="DD196" s="78"/>
      <c r="DE196" s="78"/>
      <c r="DF196" s="78"/>
      <c r="DG196" s="78"/>
      <c r="DH196" s="78"/>
      <c r="DI196" s="78"/>
      <c r="DJ196" s="78"/>
      <c r="DK196" s="78"/>
      <c r="DL196" s="78"/>
      <c r="DM196" s="78"/>
      <c r="DN196" s="78"/>
    </row>
    <row r="197" spans="1:118" s="35" customFormat="1" ht="27.75" customHeight="1" x14ac:dyDescent="0.15">
      <c r="A197" s="76"/>
      <c r="B197" s="757"/>
      <c r="C197" s="119"/>
      <c r="D197" s="354"/>
      <c r="E197" s="352"/>
      <c r="F197" s="920" t="s">
        <v>15</v>
      </c>
      <c r="G197" s="920"/>
      <c r="H197" s="599"/>
      <c r="I197" s="675">
        <f>SUBTOTAL(9,I198)</f>
        <v>1000</v>
      </c>
      <c r="J197" s="49">
        <f>SUBTOTAL(9,J198)</f>
        <v>2000</v>
      </c>
      <c r="K197" s="19">
        <f>SUM(I197-J197)</f>
        <v>-1000</v>
      </c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78"/>
      <c r="CG197" s="78"/>
      <c r="CH197" s="78"/>
      <c r="CI197" s="78"/>
      <c r="CJ197" s="78"/>
      <c r="CK197" s="78"/>
      <c r="CL197" s="78"/>
      <c r="CM197" s="78"/>
      <c r="CN197" s="78"/>
      <c r="CO197" s="78"/>
      <c r="CP197" s="78"/>
      <c r="CQ197" s="78"/>
      <c r="CR197" s="78"/>
      <c r="CS197" s="78"/>
      <c r="CT197" s="78"/>
      <c r="CU197" s="78"/>
      <c r="CV197" s="78"/>
      <c r="CW197" s="78"/>
      <c r="CX197" s="78"/>
      <c r="CY197" s="78"/>
      <c r="CZ197" s="78"/>
      <c r="DA197" s="78"/>
      <c r="DB197" s="78"/>
      <c r="DC197" s="78"/>
      <c r="DD197" s="78"/>
      <c r="DE197" s="78"/>
      <c r="DF197" s="78"/>
      <c r="DG197" s="78"/>
      <c r="DH197" s="78"/>
      <c r="DI197" s="78"/>
      <c r="DJ197" s="78"/>
      <c r="DK197" s="78"/>
      <c r="DL197" s="78"/>
      <c r="DM197" s="78"/>
      <c r="DN197" s="78"/>
    </row>
    <row r="198" spans="1:118" s="78" customFormat="1" ht="27.75" customHeight="1" x14ac:dyDescent="0.15">
      <c r="A198" s="106"/>
      <c r="B198" s="109"/>
      <c r="C198" s="73"/>
      <c r="D198" s="74"/>
      <c r="E198" s="112"/>
      <c r="F198" s="161"/>
      <c r="G198" s="426" t="s">
        <v>161</v>
      </c>
      <c r="H198" s="603" t="s">
        <v>989</v>
      </c>
      <c r="I198" s="681">
        <v>1000</v>
      </c>
      <c r="J198" s="47">
        <v>2000</v>
      </c>
      <c r="K198" s="323">
        <f t="shared" ref="K198:K210" si="9">SUM(I198-J198)</f>
        <v>-1000</v>
      </c>
      <c r="L198" s="35"/>
      <c r="M198" s="35"/>
      <c r="N198" s="35"/>
      <c r="O198" s="35"/>
      <c r="P198" s="35"/>
      <c r="Q198" s="35"/>
      <c r="R198" s="35"/>
    </row>
    <row r="199" spans="1:118" ht="27.75" customHeight="1" x14ac:dyDescent="0.15">
      <c r="A199" s="76"/>
      <c r="B199" s="523"/>
      <c r="C199" s="522"/>
      <c r="D199" s="354"/>
      <c r="E199" s="914" t="s">
        <v>102</v>
      </c>
      <c r="F199" s="914"/>
      <c r="G199" s="914"/>
      <c r="H199" s="596"/>
      <c r="I199" s="670">
        <f>SUBTOTAL(9,I200:I210)</f>
        <v>329000</v>
      </c>
      <c r="J199" s="51">
        <f>SUBTOTAL(9,J200:J210)</f>
        <v>326000</v>
      </c>
      <c r="K199" s="321">
        <f t="shared" si="9"/>
        <v>3000</v>
      </c>
      <c r="L199"/>
      <c r="M199"/>
      <c r="N199"/>
    </row>
    <row r="200" spans="1:118" ht="27.75" customHeight="1" x14ac:dyDescent="0.15">
      <c r="A200" s="76"/>
      <c r="B200" s="523"/>
      <c r="C200" s="522"/>
      <c r="D200" s="354"/>
      <c r="E200" s="352"/>
      <c r="F200" s="920" t="s">
        <v>103</v>
      </c>
      <c r="G200" s="920"/>
      <c r="H200" s="599"/>
      <c r="I200" s="675">
        <f>SUBTOTAL(9,I201:I210)</f>
        <v>329000</v>
      </c>
      <c r="J200" s="52">
        <f>SUBTOTAL(9,J201:J210)</f>
        <v>326000</v>
      </c>
      <c r="K200" s="325">
        <f t="shared" si="9"/>
        <v>3000</v>
      </c>
      <c r="L200"/>
      <c r="M200"/>
      <c r="N200"/>
    </row>
    <row r="201" spans="1:118" ht="27.75" customHeight="1" x14ac:dyDescent="0.15">
      <c r="A201" s="106"/>
      <c r="B201" s="109"/>
      <c r="C201" s="73"/>
      <c r="D201" s="74"/>
      <c r="E201" s="73"/>
      <c r="F201" s="109"/>
      <c r="G201" s="354" t="s">
        <v>146</v>
      </c>
      <c r="H201" s="130"/>
      <c r="I201" s="663">
        <f>SUBTOTAL(9,I202:I209)</f>
        <v>289000</v>
      </c>
      <c r="J201" s="22">
        <f>SUBTOTAL(9,J202:J209)</f>
        <v>286000</v>
      </c>
      <c r="K201" s="325">
        <f t="shared" si="9"/>
        <v>3000</v>
      </c>
      <c r="L201"/>
      <c r="M201"/>
      <c r="N201"/>
    </row>
    <row r="202" spans="1:118" ht="27.75" customHeight="1" x14ac:dyDescent="0.15">
      <c r="A202" s="106"/>
      <c r="B202" s="109"/>
      <c r="C202" s="73"/>
      <c r="D202" s="74"/>
      <c r="E202" s="74"/>
      <c r="F202" s="109"/>
      <c r="G202" s="354" t="s">
        <v>147</v>
      </c>
      <c r="H202" s="133" t="s">
        <v>148</v>
      </c>
      <c r="I202" s="22">
        <v>14400</v>
      </c>
      <c r="J202" s="40">
        <v>33600</v>
      </c>
      <c r="K202" s="325">
        <f t="shared" si="9"/>
        <v>-19200</v>
      </c>
      <c r="L202"/>
      <c r="M202"/>
      <c r="N202"/>
    </row>
    <row r="203" spans="1:118" ht="27.75" customHeight="1" x14ac:dyDescent="0.15">
      <c r="A203" s="106"/>
      <c r="B203" s="109"/>
      <c r="C203" s="73"/>
      <c r="D203" s="74"/>
      <c r="E203" s="73"/>
      <c r="F203" s="109"/>
      <c r="G203" s="354" t="s">
        <v>149</v>
      </c>
      <c r="H203" s="133" t="s">
        <v>990</v>
      </c>
      <c r="I203" s="22">
        <v>48000</v>
      </c>
      <c r="J203" s="40">
        <v>12000</v>
      </c>
      <c r="K203" s="325">
        <f t="shared" si="9"/>
        <v>36000</v>
      </c>
      <c r="L203"/>
      <c r="M203"/>
      <c r="N203"/>
    </row>
    <row r="204" spans="1:118" ht="27.75" customHeight="1" x14ac:dyDescent="0.15">
      <c r="A204" s="106"/>
      <c r="B204" s="109"/>
      <c r="C204" s="73"/>
      <c r="D204" s="74"/>
      <c r="E204" s="74"/>
      <c r="F204" s="109"/>
      <c r="G204" s="354" t="s">
        <v>150</v>
      </c>
      <c r="H204" s="133" t="s">
        <v>991</v>
      </c>
      <c r="I204" s="22">
        <v>92800</v>
      </c>
      <c r="J204" s="40">
        <v>188800</v>
      </c>
      <c r="K204" s="325">
        <f t="shared" si="9"/>
        <v>-96000</v>
      </c>
      <c r="L204"/>
      <c r="M204"/>
      <c r="N204"/>
    </row>
    <row r="205" spans="1:118" ht="27.75" customHeight="1" x14ac:dyDescent="0.15">
      <c r="A205" s="106"/>
      <c r="B205" s="109"/>
      <c r="C205" s="73"/>
      <c r="D205" s="74"/>
      <c r="E205" s="74"/>
      <c r="F205" s="353"/>
      <c r="G205" s="354" t="s">
        <v>151</v>
      </c>
      <c r="H205" s="133" t="s">
        <v>992</v>
      </c>
      <c r="I205" s="22">
        <v>9000</v>
      </c>
      <c r="J205" s="40">
        <v>7200</v>
      </c>
      <c r="K205" s="325">
        <f t="shared" si="9"/>
        <v>1800</v>
      </c>
      <c r="L205"/>
      <c r="M205"/>
      <c r="N205"/>
    </row>
    <row r="206" spans="1:118" ht="27.75" customHeight="1" x14ac:dyDescent="0.15">
      <c r="A206" s="106"/>
      <c r="B206" s="109"/>
      <c r="C206" s="73"/>
      <c r="D206" s="74"/>
      <c r="E206" s="74"/>
      <c r="F206" s="109"/>
      <c r="G206" s="354" t="s">
        <v>152</v>
      </c>
      <c r="H206" s="133" t="s">
        <v>993</v>
      </c>
      <c r="I206" s="22">
        <v>16500</v>
      </c>
      <c r="J206" s="40">
        <v>10500</v>
      </c>
      <c r="K206" s="325">
        <f t="shared" si="9"/>
        <v>6000</v>
      </c>
      <c r="L206"/>
      <c r="M206"/>
      <c r="N206"/>
    </row>
    <row r="207" spans="1:118" ht="27.75" customHeight="1" x14ac:dyDescent="0.15">
      <c r="A207" s="106"/>
      <c r="B207" s="109"/>
      <c r="C207" s="73"/>
      <c r="D207" s="74"/>
      <c r="E207" s="74"/>
      <c r="F207" s="109"/>
      <c r="G207" s="354" t="s">
        <v>153</v>
      </c>
      <c r="H207" s="133" t="s">
        <v>994</v>
      </c>
      <c r="I207" s="22">
        <v>72000</v>
      </c>
      <c r="J207" s="40">
        <v>6000</v>
      </c>
      <c r="K207" s="325">
        <f t="shared" si="9"/>
        <v>66000</v>
      </c>
      <c r="L207"/>
      <c r="M207"/>
      <c r="N207"/>
    </row>
    <row r="208" spans="1:118" ht="27.75" customHeight="1" x14ac:dyDescent="0.15">
      <c r="A208" s="106"/>
      <c r="B208" s="109"/>
      <c r="C208" s="73"/>
      <c r="D208" s="74"/>
      <c r="E208" s="74"/>
      <c r="F208" s="109"/>
      <c r="G208" s="354" t="s">
        <v>154</v>
      </c>
      <c r="H208" s="133" t="s">
        <v>995</v>
      </c>
      <c r="I208" s="22">
        <v>22500</v>
      </c>
      <c r="J208" s="40">
        <v>8100</v>
      </c>
      <c r="K208" s="325">
        <f t="shared" si="9"/>
        <v>14400</v>
      </c>
      <c r="L208"/>
      <c r="M208"/>
      <c r="N208"/>
    </row>
    <row r="209" spans="1:14" ht="27.75" customHeight="1" x14ac:dyDescent="0.15">
      <c r="A209" s="106"/>
      <c r="B209" s="109"/>
      <c r="C209" s="73"/>
      <c r="D209" s="74"/>
      <c r="E209" s="74"/>
      <c r="F209" s="353"/>
      <c r="G209" s="354" t="s">
        <v>155</v>
      </c>
      <c r="H209" s="133" t="s">
        <v>996</v>
      </c>
      <c r="I209" s="22">
        <v>13800</v>
      </c>
      <c r="J209" s="40">
        <v>19800</v>
      </c>
      <c r="K209" s="325">
        <f t="shared" si="9"/>
        <v>-6000</v>
      </c>
      <c r="L209"/>
      <c r="M209"/>
      <c r="N209"/>
    </row>
    <row r="210" spans="1:14" ht="27.75" customHeight="1" x14ac:dyDescent="0.15">
      <c r="A210" s="106"/>
      <c r="B210" s="109"/>
      <c r="C210" s="73"/>
      <c r="D210" s="74"/>
      <c r="E210" s="74"/>
      <c r="F210" s="109"/>
      <c r="G210" s="354" t="s">
        <v>156</v>
      </c>
      <c r="H210" s="133" t="s">
        <v>997</v>
      </c>
      <c r="I210" s="22">
        <v>40000</v>
      </c>
      <c r="J210" s="40">
        <v>40000</v>
      </c>
      <c r="K210" s="325">
        <f t="shared" si="9"/>
        <v>0</v>
      </c>
      <c r="L210"/>
      <c r="M210"/>
      <c r="N210"/>
    </row>
    <row r="211" spans="1:14" ht="27.75" customHeight="1" x14ac:dyDescent="0.15">
      <c r="A211" s="62"/>
      <c r="B211" s="367"/>
      <c r="C211" s="530"/>
      <c r="D211" s="939" t="s">
        <v>157</v>
      </c>
      <c r="E211" s="939"/>
      <c r="F211" s="939"/>
      <c r="G211" s="939"/>
      <c r="H211" s="595"/>
      <c r="I211" s="669">
        <f>SUBTOTAL(9,I212:I230)</f>
        <v>19630</v>
      </c>
      <c r="J211" s="179">
        <f>SUBTOTAL(9,J212:J230)</f>
        <v>19630</v>
      </c>
      <c r="K211" s="380">
        <f t="shared" ref="K211:K227" si="10">I211-J211</f>
        <v>0</v>
      </c>
      <c r="L211" s="420"/>
    </row>
    <row r="212" spans="1:14" s="26" customFormat="1" ht="27.75" customHeight="1" x14ac:dyDescent="0.15">
      <c r="A212" s="38"/>
      <c r="B212" s="758"/>
      <c r="C212" s="75"/>
      <c r="D212" s="291"/>
      <c r="E212" s="914" t="s">
        <v>4</v>
      </c>
      <c r="F212" s="914"/>
      <c r="G212" s="914"/>
      <c r="H212" s="596"/>
      <c r="I212" s="670">
        <f>SUBTOTAL(9,I213:I219)</f>
        <v>507</v>
      </c>
      <c r="J212" s="65">
        <f>SUBTOTAL(9,J213:J219)</f>
        <v>620</v>
      </c>
      <c r="K212" s="321">
        <f t="shared" si="10"/>
        <v>-113</v>
      </c>
      <c r="L212" s="414"/>
    </row>
    <row r="213" spans="1:14" s="26" customFormat="1" ht="27.75" customHeight="1" x14ac:dyDescent="0.15">
      <c r="A213" s="289"/>
      <c r="B213" s="758"/>
      <c r="C213" s="75"/>
      <c r="D213" s="48"/>
      <c r="E213" s="369"/>
      <c r="F213" s="955" t="s">
        <v>8</v>
      </c>
      <c r="G213" s="955"/>
      <c r="H213" s="597"/>
      <c r="I213" s="675">
        <f>SUBTOTAL(9,I214:I215)</f>
        <v>207</v>
      </c>
      <c r="J213" s="188">
        <f>SUBTOTAL(9,J214:J215)</f>
        <v>100</v>
      </c>
      <c r="K213" s="383">
        <f t="shared" si="10"/>
        <v>107</v>
      </c>
      <c r="L213" s="414"/>
    </row>
    <row r="214" spans="1:14" s="26" customFormat="1" ht="27.75" customHeight="1" x14ac:dyDescent="0.15">
      <c r="A214" s="289"/>
      <c r="B214" s="758"/>
      <c r="C214" s="75"/>
      <c r="D214" s="48"/>
      <c r="E214" s="41"/>
      <c r="F214" s="43"/>
      <c r="G214" s="68" t="s">
        <v>74</v>
      </c>
      <c r="H214" s="604"/>
      <c r="I214" s="673">
        <v>0</v>
      </c>
      <c r="J214" s="185">
        <v>100</v>
      </c>
      <c r="K214" s="383">
        <f t="shared" si="10"/>
        <v>-100</v>
      </c>
      <c r="L214" s="414"/>
    </row>
    <row r="215" spans="1:14" s="26" customFormat="1" ht="27.75" customHeight="1" x14ac:dyDescent="0.15">
      <c r="A215" s="289"/>
      <c r="B215" s="758"/>
      <c r="C215" s="75"/>
      <c r="D215" s="48"/>
      <c r="E215" s="41"/>
      <c r="F215" s="43"/>
      <c r="G215" s="44" t="s">
        <v>56</v>
      </c>
      <c r="H215" s="604" t="s">
        <v>348</v>
      </c>
      <c r="I215" s="673">
        <v>207</v>
      </c>
      <c r="J215" s="185">
        <v>0</v>
      </c>
      <c r="K215" s="383">
        <f t="shared" si="10"/>
        <v>207</v>
      </c>
      <c r="L215" s="414"/>
    </row>
    <row r="216" spans="1:14" s="26" customFormat="1" ht="27.75" customHeight="1" x14ac:dyDescent="0.15">
      <c r="A216" s="558"/>
      <c r="B216" s="728"/>
      <c r="C216" s="559"/>
      <c r="D216" s="560"/>
      <c r="E216" s="562"/>
      <c r="F216" s="956" t="s">
        <v>5</v>
      </c>
      <c r="G216" s="956"/>
      <c r="H216" s="598"/>
      <c r="I216" s="682">
        <f>SUBTOTAL(9,I217)</f>
        <v>160</v>
      </c>
      <c r="J216" s="183">
        <f>SUBTOTAL(9,J217)</f>
        <v>320</v>
      </c>
      <c r="K216" s="388">
        <f t="shared" si="10"/>
        <v>-160</v>
      </c>
      <c r="L216" s="414"/>
    </row>
    <row r="217" spans="1:14" s="26" customFormat="1" ht="27.75" customHeight="1" x14ac:dyDescent="0.15">
      <c r="A217" s="556"/>
      <c r="B217" s="758"/>
      <c r="C217" s="75"/>
      <c r="D217" s="48"/>
      <c r="E217" s="41"/>
      <c r="F217" s="21"/>
      <c r="G217" s="39" t="s">
        <v>58</v>
      </c>
      <c r="H217" s="605" t="s">
        <v>158</v>
      </c>
      <c r="I217" s="673">
        <v>160</v>
      </c>
      <c r="J217" s="185">
        <v>320</v>
      </c>
      <c r="K217" s="383">
        <f t="shared" si="10"/>
        <v>-160</v>
      </c>
      <c r="L217" s="414"/>
    </row>
    <row r="218" spans="1:14" s="26" customFormat="1" ht="27.75" customHeight="1" x14ac:dyDescent="0.15">
      <c r="A218" s="289"/>
      <c r="B218" s="758"/>
      <c r="C218" s="75"/>
      <c r="D218" s="48"/>
      <c r="E218" s="39"/>
      <c r="F218" s="1001" t="s">
        <v>16</v>
      </c>
      <c r="G218" s="1001"/>
      <c r="H218" s="605"/>
      <c r="I218" s="673">
        <f>SUBTOTAL(9,I219:I219)</f>
        <v>140</v>
      </c>
      <c r="J218" s="185">
        <f>SUBTOTAL(9,J219:J219)</f>
        <v>200</v>
      </c>
      <c r="K218" s="383">
        <f t="shared" si="10"/>
        <v>-60</v>
      </c>
      <c r="L218" s="414"/>
    </row>
    <row r="219" spans="1:14" s="26" customFormat="1" ht="27.75" customHeight="1" x14ac:dyDescent="0.15">
      <c r="A219" s="774"/>
      <c r="B219" s="43"/>
      <c r="C219" s="727"/>
      <c r="D219" s="729"/>
      <c r="E219" s="561"/>
      <c r="F219" s="53"/>
      <c r="G219" s="562" t="s">
        <v>159</v>
      </c>
      <c r="H219" s="598" t="s">
        <v>160</v>
      </c>
      <c r="I219" s="682">
        <v>140</v>
      </c>
      <c r="J219" s="183">
        <v>200</v>
      </c>
      <c r="K219" s="388">
        <f t="shared" si="10"/>
        <v>-60</v>
      </c>
      <c r="L219" s="414"/>
    </row>
    <row r="220" spans="1:14" s="26" customFormat="1" ht="27.75" customHeight="1" x14ac:dyDescent="0.15">
      <c r="A220" s="556"/>
      <c r="B220" s="758"/>
      <c r="C220" s="75"/>
      <c r="D220" s="48"/>
      <c r="E220" s="923" t="s">
        <v>12</v>
      </c>
      <c r="F220" s="923"/>
      <c r="G220" s="923"/>
      <c r="H220" s="600"/>
      <c r="I220" s="679">
        <f>SUBTOTAL(9,I221:I225)</f>
        <v>2263</v>
      </c>
      <c r="J220" s="557">
        <f>SUBTOTAL(9,J221:J225)</f>
        <v>1280</v>
      </c>
      <c r="K220" s="324">
        <f t="shared" si="10"/>
        <v>983</v>
      </c>
      <c r="L220" s="414"/>
    </row>
    <row r="221" spans="1:14" s="26" customFormat="1" ht="27.75" customHeight="1" x14ac:dyDescent="0.15">
      <c r="A221" s="38"/>
      <c r="B221" s="759"/>
      <c r="C221" s="290"/>
      <c r="D221" s="39"/>
      <c r="E221" s="369"/>
      <c r="F221" s="954" t="s">
        <v>13</v>
      </c>
      <c r="G221" s="954"/>
      <c r="H221" s="597"/>
      <c r="I221" s="675">
        <f>SUBTOTAL(9,I222:I225)</f>
        <v>2263</v>
      </c>
      <c r="J221" s="188">
        <f>SUBTOTAL(9,J222:J225)</f>
        <v>1280</v>
      </c>
      <c r="K221" s="383">
        <f t="shared" si="10"/>
        <v>983</v>
      </c>
      <c r="L221" s="414"/>
    </row>
    <row r="222" spans="1:14" s="26" customFormat="1" ht="27.75" customHeight="1" x14ac:dyDescent="0.15">
      <c r="A222" s="38"/>
      <c r="B222" s="367"/>
      <c r="C222" s="530"/>
      <c r="D222" s="39"/>
      <c r="E222" s="41"/>
      <c r="F222" s="21"/>
      <c r="G222" s="39" t="s">
        <v>122</v>
      </c>
      <c r="H222" s="606" t="s">
        <v>349</v>
      </c>
      <c r="I222" s="673">
        <v>188</v>
      </c>
      <c r="J222" s="185">
        <v>240</v>
      </c>
      <c r="K222" s="383">
        <f t="shared" si="10"/>
        <v>-52</v>
      </c>
      <c r="L222" s="414"/>
    </row>
    <row r="223" spans="1:14" s="26" customFormat="1" ht="27.75" customHeight="1" x14ac:dyDescent="0.15">
      <c r="A223" s="38"/>
      <c r="B223" s="367"/>
      <c r="C223" s="530"/>
      <c r="D223" s="39"/>
      <c r="E223" s="41"/>
      <c r="F223" s="21"/>
      <c r="G223" s="39" t="s">
        <v>123</v>
      </c>
      <c r="H223" s="606" t="s">
        <v>350</v>
      </c>
      <c r="I223" s="673">
        <v>700</v>
      </c>
      <c r="J223" s="185">
        <v>640</v>
      </c>
      <c r="K223" s="383">
        <f t="shared" si="10"/>
        <v>60</v>
      </c>
      <c r="L223" s="414"/>
    </row>
    <row r="224" spans="1:14" s="26" customFormat="1" ht="27.75" customHeight="1" x14ac:dyDescent="0.15">
      <c r="A224" s="38"/>
      <c r="B224" s="367"/>
      <c r="C224" s="530"/>
      <c r="D224" s="39"/>
      <c r="E224" s="41"/>
      <c r="F224" s="21"/>
      <c r="G224" s="39" t="s">
        <v>124</v>
      </c>
      <c r="H224" s="606" t="s">
        <v>351</v>
      </c>
      <c r="I224" s="673">
        <v>375</v>
      </c>
      <c r="J224" s="185">
        <v>400</v>
      </c>
      <c r="K224" s="383">
        <f t="shared" si="10"/>
        <v>-25</v>
      </c>
      <c r="L224" s="414"/>
    </row>
    <row r="225" spans="1:12" s="26" customFormat="1" ht="27.75" customHeight="1" x14ac:dyDescent="0.15">
      <c r="A225" s="42"/>
      <c r="B225" s="21"/>
      <c r="C225" s="20"/>
      <c r="D225" s="41"/>
      <c r="E225" s="41"/>
      <c r="F225" s="53"/>
      <c r="G225" s="39" t="s">
        <v>64</v>
      </c>
      <c r="H225" s="606" t="s">
        <v>352</v>
      </c>
      <c r="I225" s="682">
        <v>1000</v>
      </c>
      <c r="J225" s="183">
        <v>0</v>
      </c>
      <c r="K225" s="383">
        <f t="shared" si="10"/>
        <v>1000</v>
      </c>
      <c r="L225" s="414"/>
    </row>
    <row r="226" spans="1:12" s="26" customFormat="1" ht="27.75" customHeight="1" x14ac:dyDescent="0.15">
      <c r="A226" s="38"/>
      <c r="B226" s="367"/>
      <c r="C226" s="530"/>
      <c r="D226" s="39"/>
      <c r="E226" s="914" t="s">
        <v>14</v>
      </c>
      <c r="F226" s="914"/>
      <c r="G226" s="914"/>
      <c r="H226" s="596"/>
      <c r="I226" s="679">
        <f>SUBTOTAL(9,I227:I230)</f>
        <v>16860</v>
      </c>
      <c r="J226" s="65">
        <f>SUBTOTAL(9,J227:J230)</f>
        <v>17730</v>
      </c>
      <c r="K226" s="321">
        <f t="shared" si="10"/>
        <v>-870</v>
      </c>
      <c r="L226" s="414"/>
    </row>
    <row r="227" spans="1:12" s="26" customFormat="1" ht="27.75" customHeight="1" x14ac:dyDescent="0.15">
      <c r="A227" s="38"/>
      <c r="B227" s="367"/>
      <c r="C227" s="530"/>
      <c r="D227" s="39"/>
      <c r="E227" s="351"/>
      <c r="F227" s="954" t="s">
        <v>15</v>
      </c>
      <c r="G227" s="954"/>
      <c r="H227" s="597"/>
      <c r="I227" s="675">
        <f>SUBTOTAL(9,I228:I230)</f>
        <v>16860</v>
      </c>
      <c r="J227" s="188">
        <f>SUBTOTAL(9,J228:J230)</f>
        <v>17730</v>
      </c>
      <c r="K227" s="383">
        <f t="shared" si="10"/>
        <v>-870</v>
      </c>
      <c r="L227" s="414"/>
    </row>
    <row r="228" spans="1:12" s="26" customFormat="1" ht="27.75" customHeight="1" x14ac:dyDescent="0.15">
      <c r="A228" s="42"/>
      <c r="B228" s="21"/>
      <c r="C228" s="20"/>
      <c r="D228" s="41"/>
      <c r="E228" s="41"/>
      <c r="F228" s="21"/>
      <c r="G228" s="368" t="s">
        <v>161</v>
      </c>
      <c r="H228" s="605" t="s">
        <v>353</v>
      </c>
      <c r="I228" s="673">
        <v>660</v>
      </c>
      <c r="J228" s="185">
        <v>1470</v>
      </c>
      <c r="K228" s="383">
        <f t="shared" ref="K228:K259" si="11">I228-J228</f>
        <v>-810</v>
      </c>
      <c r="L228" s="414"/>
    </row>
    <row r="229" spans="1:12" s="26" customFormat="1" ht="27.75" customHeight="1" x14ac:dyDescent="0.15">
      <c r="A229" s="42"/>
      <c r="B229" s="21"/>
      <c r="C229" s="20"/>
      <c r="D229" s="41"/>
      <c r="E229" s="41"/>
      <c r="F229" s="367"/>
      <c r="G229" s="39" t="s">
        <v>162</v>
      </c>
      <c r="H229" s="605" t="s">
        <v>163</v>
      </c>
      <c r="I229" s="673">
        <v>16000</v>
      </c>
      <c r="J229" s="185">
        <v>16000</v>
      </c>
      <c r="K229" s="383">
        <f t="shared" si="11"/>
        <v>0</v>
      </c>
      <c r="L229" s="414"/>
    </row>
    <row r="230" spans="1:12" s="26" customFormat="1" ht="27.75" customHeight="1" x14ac:dyDescent="0.15">
      <c r="A230" s="42"/>
      <c r="B230" s="21"/>
      <c r="C230" s="20"/>
      <c r="D230" s="41"/>
      <c r="E230" s="41"/>
      <c r="F230" s="55"/>
      <c r="G230" s="39" t="s">
        <v>164</v>
      </c>
      <c r="H230" s="598" t="s">
        <v>354</v>
      </c>
      <c r="I230" s="683">
        <v>200</v>
      </c>
      <c r="J230" s="292">
        <v>260</v>
      </c>
      <c r="K230" s="383">
        <f t="shared" si="11"/>
        <v>-60</v>
      </c>
      <c r="L230" s="414"/>
    </row>
    <row r="231" spans="1:12" s="26" customFormat="1" ht="27.75" customHeight="1" x14ac:dyDescent="0.15">
      <c r="A231" s="62"/>
      <c r="B231" s="367"/>
      <c r="C231" s="530"/>
      <c r="D231" s="939" t="s">
        <v>165</v>
      </c>
      <c r="E231" s="939"/>
      <c r="F231" s="939"/>
      <c r="G231" s="939"/>
      <c r="H231" s="595"/>
      <c r="I231" s="669">
        <f>SUBTOTAL(9,I232:I247)</f>
        <v>8000</v>
      </c>
      <c r="J231" s="179">
        <f>SUBTOTAL(9,J232:J247)</f>
        <v>8000</v>
      </c>
      <c r="K231" s="380">
        <f t="shared" si="11"/>
        <v>0</v>
      </c>
      <c r="L231" s="414"/>
    </row>
    <row r="232" spans="1:12" s="26" customFormat="1" ht="27.75" customHeight="1" x14ac:dyDescent="0.15">
      <c r="A232" s="38"/>
      <c r="B232" s="367"/>
      <c r="C232" s="530"/>
      <c r="D232" s="369"/>
      <c r="E232" s="914" t="s">
        <v>4</v>
      </c>
      <c r="F232" s="914"/>
      <c r="G232" s="914"/>
      <c r="H232" s="591"/>
      <c r="I232" s="664">
        <f>SUBTOTAL(9,I233:I238)</f>
        <v>340</v>
      </c>
      <c r="J232" s="65">
        <f>SUBTOTAL(9,J233:J238)</f>
        <v>440</v>
      </c>
      <c r="K232" s="321">
        <f t="shared" si="11"/>
        <v>-100</v>
      </c>
      <c r="L232" s="414"/>
    </row>
    <row r="233" spans="1:12" s="26" customFormat="1" ht="27.75" customHeight="1" x14ac:dyDescent="0.15">
      <c r="A233" s="38"/>
      <c r="B233" s="367"/>
      <c r="C233" s="530"/>
      <c r="D233" s="39"/>
      <c r="E233" s="39"/>
      <c r="F233" s="954" t="s">
        <v>8</v>
      </c>
      <c r="G233" s="954"/>
      <c r="H233" s="597"/>
      <c r="I233" s="675">
        <f>SUBTOTAL(9,I234:I234)</f>
        <v>0</v>
      </c>
      <c r="J233" s="188">
        <f>SUBTOTAL(9,J234:J234)</f>
        <v>50</v>
      </c>
      <c r="K233" s="383">
        <f t="shared" si="11"/>
        <v>-50</v>
      </c>
      <c r="L233" s="414"/>
    </row>
    <row r="234" spans="1:12" s="26" customFormat="1" ht="27.75" customHeight="1" x14ac:dyDescent="0.15">
      <c r="A234" s="42"/>
      <c r="B234" s="21"/>
      <c r="C234" s="20"/>
      <c r="D234" s="41"/>
      <c r="E234" s="41"/>
      <c r="F234" s="21"/>
      <c r="G234" s="39" t="s">
        <v>74</v>
      </c>
      <c r="H234" s="605"/>
      <c r="I234" s="673">
        <v>0</v>
      </c>
      <c r="J234" s="185">
        <v>50</v>
      </c>
      <c r="K234" s="383">
        <f t="shared" si="11"/>
        <v>-50</v>
      </c>
      <c r="L234" s="414"/>
    </row>
    <row r="235" spans="1:12" s="26" customFormat="1" ht="27.75" customHeight="1" x14ac:dyDescent="0.15">
      <c r="A235" s="38"/>
      <c r="B235" s="367"/>
      <c r="C235" s="530"/>
      <c r="D235" s="39"/>
      <c r="E235" s="39"/>
      <c r="F235" s="1001" t="s">
        <v>5</v>
      </c>
      <c r="G235" s="1001"/>
      <c r="H235" s="605"/>
      <c r="I235" s="673">
        <f>SUBTOTAL(9,I236:I236)</f>
        <v>200</v>
      </c>
      <c r="J235" s="185">
        <f>SUBTOTAL(9,J236:J236)</f>
        <v>240</v>
      </c>
      <c r="K235" s="383">
        <f t="shared" si="11"/>
        <v>-40</v>
      </c>
      <c r="L235" s="414"/>
    </row>
    <row r="236" spans="1:12" s="26" customFormat="1" ht="27.75" customHeight="1" x14ac:dyDescent="0.15">
      <c r="A236" s="42"/>
      <c r="B236" s="21"/>
      <c r="C236" s="20"/>
      <c r="D236" s="41"/>
      <c r="E236" s="41"/>
      <c r="F236" s="21"/>
      <c r="G236" s="39" t="s">
        <v>58</v>
      </c>
      <c r="H236" s="605" t="s">
        <v>355</v>
      </c>
      <c r="I236" s="673">
        <v>200</v>
      </c>
      <c r="J236" s="185">
        <v>240</v>
      </c>
      <c r="K236" s="383">
        <f t="shared" si="11"/>
        <v>-40</v>
      </c>
      <c r="L236" s="414"/>
    </row>
    <row r="237" spans="1:12" s="26" customFormat="1" ht="27.75" customHeight="1" x14ac:dyDescent="0.15">
      <c r="A237" s="38"/>
      <c r="B237" s="367"/>
      <c r="C237" s="530"/>
      <c r="D237" s="39"/>
      <c r="E237" s="39"/>
      <c r="F237" s="1001" t="s">
        <v>16</v>
      </c>
      <c r="G237" s="1001"/>
      <c r="H237" s="605"/>
      <c r="I237" s="673">
        <f>SUBTOTAL(9,I238:I238)</f>
        <v>140</v>
      </c>
      <c r="J237" s="185">
        <f>SUBTOTAL(9,J238:J238)</f>
        <v>150</v>
      </c>
      <c r="K237" s="383">
        <f t="shared" si="11"/>
        <v>-10</v>
      </c>
      <c r="L237" s="414"/>
    </row>
    <row r="238" spans="1:12" s="26" customFormat="1" ht="27.75" customHeight="1" x14ac:dyDescent="0.15">
      <c r="A238" s="42"/>
      <c r="B238" s="21"/>
      <c r="C238" s="20"/>
      <c r="D238" s="41"/>
      <c r="E238" s="41"/>
      <c r="F238" s="21"/>
      <c r="G238" s="39" t="s">
        <v>159</v>
      </c>
      <c r="H238" s="605" t="s">
        <v>160</v>
      </c>
      <c r="I238" s="673">
        <v>140</v>
      </c>
      <c r="J238" s="185">
        <v>150</v>
      </c>
      <c r="K238" s="383">
        <f t="shared" si="11"/>
        <v>-10</v>
      </c>
      <c r="L238" s="414"/>
    </row>
    <row r="239" spans="1:12" s="26" customFormat="1" ht="27.75" customHeight="1" x14ac:dyDescent="0.15">
      <c r="A239" s="38"/>
      <c r="B239" s="367"/>
      <c r="C239" s="530"/>
      <c r="D239" s="39"/>
      <c r="E239" s="914" t="s">
        <v>12</v>
      </c>
      <c r="F239" s="914"/>
      <c r="G239" s="914"/>
      <c r="H239" s="591"/>
      <c r="I239" s="664">
        <f>SUBTOTAL(9,I240:I243)</f>
        <v>1090</v>
      </c>
      <c r="J239" s="65">
        <f>SUBTOTAL(9,J240:J243)</f>
        <v>900</v>
      </c>
      <c r="K239" s="321">
        <f t="shared" si="11"/>
        <v>190</v>
      </c>
      <c r="L239" s="414"/>
    </row>
    <row r="240" spans="1:12" s="26" customFormat="1" ht="27.75" customHeight="1" x14ac:dyDescent="0.15">
      <c r="A240" s="38"/>
      <c r="B240" s="367"/>
      <c r="C240" s="530"/>
      <c r="D240" s="39"/>
      <c r="E240" s="369"/>
      <c r="F240" s="954" t="s">
        <v>13</v>
      </c>
      <c r="G240" s="954"/>
      <c r="H240" s="597"/>
      <c r="I240" s="675">
        <f>SUBTOTAL(9,I241:I243)</f>
        <v>1090</v>
      </c>
      <c r="J240" s="188">
        <f>SUBTOTAL(9,J241:J243)</f>
        <v>900</v>
      </c>
      <c r="K240" s="383">
        <f t="shared" si="11"/>
        <v>190</v>
      </c>
      <c r="L240" s="414"/>
    </row>
    <row r="241" spans="1:14" s="26" customFormat="1" ht="27.75" customHeight="1" x14ac:dyDescent="0.15">
      <c r="A241" s="42"/>
      <c r="B241" s="21"/>
      <c r="C241" s="20"/>
      <c r="D241" s="41"/>
      <c r="E241" s="41"/>
      <c r="F241" s="21"/>
      <c r="G241" s="39" t="s">
        <v>166</v>
      </c>
      <c r="H241" s="606" t="s">
        <v>356</v>
      </c>
      <c r="I241" s="673">
        <v>150</v>
      </c>
      <c r="J241" s="185">
        <v>180</v>
      </c>
      <c r="K241" s="383">
        <f t="shared" si="11"/>
        <v>-30</v>
      </c>
      <c r="L241" s="414"/>
    </row>
    <row r="242" spans="1:14" s="26" customFormat="1" ht="27.75" customHeight="1" x14ac:dyDescent="0.15">
      <c r="A242" s="42"/>
      <c r="B242" s="21"/>
      <c r="C242" s="20"/>
      <c r="D242" s="41"/>
      <c r="E242" s="41"/>
      <c r="F242" s="21"/>
      <c r="G242" s="39" t="s">
        <v>123</v>
      </c>
      <c r="H242" s="606" t="s">
        <v>167</v>
      </c>
      <c r="I242" s="673">
        <v>640</v>
      </c>
      <c r="J242" s="185">
        <v>420</v>
      </c>
      <c r="K242" s="383">
        <f t="shared" si="11"/>
        <v>220</v>
      </c>
      <c r="L242" s="414"/>
    </row>
    <row r="243" spans="1:14" s="26" customFormat="1" ht="27.75" customHeight="1" x14ac:dyDescent="0.15">
      <c r="A243" s="563"/>
      <c r="B243" s="53"/>
      <c r="C243" s="564"/>
      <c r="D243" s="561"/>
      <c r="E243" s="561"/>
      <c r="F243" s="53"/>
      <c r="G243" s="562" t="s">
        <v>124</v>
      </c>
      <c r="H243" s="607" t="s">
        <v>168</v>
      </c>
      <c r="I243" s="682">
        <v>300</v>
      </c>
      <c r="J243" s="183">
        <v>300</v>
      </c>
      <c r="K243" s="388">
        <f t="shared" si="11"/>
        <v>0</v>
      </c>
      <c r="L243" s="414"/>
    </row>
    <row r="244" spans="1:14" s="26" customFormat="1" ht="27.75" customHeight="1" x14ac:dyDescent="0.15">
      <c r="A244" s="38"/>
      <c r="B244" s="367"/>
      <c r="C244" s="530"/>
      <c r="D244" s="39"/>
      <c r="E244" s="923" t="s">
        <v>14</v>
      </c>
      <c r="F244" s="923"/>
      <c r="G244" s="923"/>
      <c r="H244" s="738"/>
      <c r="I244" s="739">
        <f>SUBTOTAL(9,I245:I247)</f>
        <v>6570</v>
      </c>
      <c r="J244" s="557">
        <f>SUBTOTAL(9,J245:J247)</f>
        <v>6660</v>
      </c>
      <c r="K244" s="324">
        <f t="shared" si="11"/>
        <v>-90</v>
      </c>
      <c r="L244" s="414"/>
    </row>
    <row r="245" spans="1:14" s="26" customFormat="1" ht="27.75" customHeight="1" x14ac:dyDescent="0.15">
      <c r="A245" s="38"/>
      <c r="B245" s="367"/>
      <c r="C245" s="530"/>
      <c r="D245" s="39"/>
      <c r="E245" s="513"/>
      <c r="F245" s="954" t="s">
        <v>15</v>
      </c>
      <c r="G245" s="954"/>
      <c r="H245" s="597"/>
      <c r="I245" s="675">
        <f>SUBTOTAL(9,I246:I247)</f>
        <v>6570</v>
      </c>
      <c r="J245" s="188">
        <f>SUBTOTAL(9,J246:J247)</f>
        <v>6660</v>
      </c>
      <c r="K245" s="383">
        <f t="shared" si="11"/>
        <v>-90</v>
      </c>
      <c r="L245" s="414"/>
    </row>
    <row r="246" spans="1:14" s="26" customFormat="1" ht="27.75" customHeight="1" x14ac:dyDescent="0.15">
      <c r="A246" s="42"/>
      <c r="B246" s="21"/>
      <c r="C246" s="20"/>
      <c r="D246" s="41"/>
      <c r="E246" s="41"/>
      <c r="F246" s="367"/>
      <c r="G246" s="39" t="s">
        <v>169</v>
      </c>
      <c r="H246" s="606" t="s">
        <v>170</v>
      </c>
      <c r="I246" s="663">
        <v>6000</v>
      </c>
      <c r="J246" s="22">
        <v>6000</v>
      </c>
      <c r="K246" s="383">
        <f t="shared" si="11"/>
        <v>0</v>
      </c>
      <c r="L246" s="414"/>
    </row>
    <row r="247" spans="1:14" s="26" customFormat="1" ht="27.75" customHeight="1" x14ac:dyDescent="0.15">
      <c r="A247" s="42"/>
      <c r="B247" s="21"/>
      <c r="C247" s="20"/>
      <c r="D247" s="561"/>
      <c r="E247" s="564"/>
      <c r="F247" s="21"/>
      <c r="G247" s="562" t="s">
        <v>171</v>
      </c>
      <c r="H247" s="598" t="s">
        <v>172</v>
      </c>
      <c r="I247" s="673">
        <v>570</v>
      </c>
      <c r="J247" s="185">
        <v>660</v>
      </c>
      <c r="K247" s="388">
        <f t="shared" si="11"/>
        <v>-90</v>
      </c>
      <c r="L247" s="414"/>
    </row>
    <row r="248" spans="1:14" s="5" customFormat="1" ht="27.75" customHeight="1" x14ac:dyDescent="0.15">
      <c r="A248" s="62"/>
      <c r="B248" s="526"/>
      <c r="C248" s="56"/>
      <c r="D248" s="939" t="s">
        <v>18</v>
      </c>
      <c r="E248" s="939"/>
      <c r="F248" s="939"/>
      <c r="G248" s="939"/>
      <c r="H248" s="584"/>
      <c r="I248" s="652">
        <f>SUBTOTAL(9,I249:I262)</f>
        <v>272900</v>
      </c>
      <c r="J248" s="190">
        <f>SUBTOTAL(9,J249:J262)</f>
        <v>240000</v>
      </c>
      <c r="K248" s="380">
        <f t="shared" si="11"/>
        <v>32900</v>
      </c>
      <c r="L248" s="141"/>
      <c r="M248"/>
      <c r="N248"/>
    </row>
    <row r="249" spans="1:14" s="5" customFormat="1" ht="27.75" customHeight="1" x14ac:dyDescent="0.15">
      <c r="A249" s="62"/>
      <c r="B249" s="526"/>
      <c r="C249" s="532"/>
      <c r="D249" s="525"/>
      <c r="E249" s="914" t="s">
        <v>4</v>
      </c>
      <c r="F249" s="914"/>
      <c r="G249" s="914"/>
      <c r="H249" s="585"/>
      <c r="I249" s="653">
        <f>SUBTOTAL(9,I250:I255)</f>
        <v>63300</v>
      </c>
      <c r="J249" s="171">
        <f>SUBTOTAL(9,J250:J255)</f>
        <v>50400</v>
      </c>
      <c r="K249" s="321">
        <f t="shared" si="11"/>
        <v>12900</v>
      </c>
      <c r="L249" s="141"/>
      <c r="M249"/>
      <c r="N249"/>
    </row>
    <row r="250" spans="1:14" s="13" customFormat="1" ht="27.75" customHeight="1" x14ac:dyDescent="0.15">
      <c r="A250" s="62"/>
      <c r="B250" s="526"/>
      <c r="C250" s="532"/>
      <c r="D250" s="527"/>
      <c r="E250" s="358"/>
      <c r="F250" s="924" t="s">
        <v>8</v>
      </c>
      <c r="G250" s="924"/>
      <c r="H250" s="586"/>
      <c r="I250" s="654">
        <f>SUBTOTAL(9,I251)</f>
        <v>20000</v>
      </c>
      <c r="J250" s="191">
        <f>SUBTOTAL(9,J251)</f>
        <v>17500</v>
      </c>
      <c r="K250" s="383">
        <f t="shared" si="11"/>
        <v>2500</v>
      </c>
      <c r="L250" s="412"/>
      <c r="M250" s="12"/>
      <c r="N250" s="12"/>
    </row>
    <row r="251" spans="1:14" s="17" customFormat="1" ht="27.75" customHeight="1" x14ac:dyDescent="0.15">
      <c r="A251" s="63"/>
      <c r="B251" s="107"/>
      <c r="C251" s="14"/>
      <c r="D251" s="111"/>
      <c r="E251" s="14"/>
      <c r="F251" s="356"/>
      <c r="G251" s="348" t="s">
        <v>19</v>
      </c>
      <c r="H251" s="605" t="s">
        <v>479</v>
      </c>
      <c r="I251" s="655">
        <v>20000</v>
      </c>
      <c r="J251" s="61">
        <v>17500</v>
      </c>
      <c r="K251" s="383">
        <f t="shared" si="11"/>
        <v>2500</v>
      </c>
      <c r="L251" s="141"/>
      <c r="M251"/>
      <c r="N251"/>
    </row>
    <row r="252" spans="1:14" s="13" customFormat="1" ht="27.75" customHeight="1" x14ac:dyDescent="0.15">
      <c r="A252" s="62"/>
      <c r="B252" s="526"/>
      <c r="C252" s="532"/>
      <c r="D252" s="527"/>
      <c r="E252" s="14"/>
      <c r="F252" s="946" t="s">
        <v>5</v>
      </c>
      <c r="G252" s="947"/>
      <c r="H252" s="605"/>
      <c r="I252" s="655">
        <f>SUBTOTAL(9,I253)</f>
        <v>26100</v>
      </c>
      <c r="J252" s="61">
        <f>SUBTOTAL(9,J253)</f>
        <v>16100</v>
      </c>
      <c r="K252" s="383">
        <f t="shared" si="11"/>
        <v>10000</v>
      </c>
      <c r="L252" s="412"/>
      <c r="M252" s="12"/>
      <c r="N252" s="12"/>
    </row>
    <row r="253" spans="1:14" s="17" customFormat="1" ht="27.75" customHeight="1" x14ac:dyDescent="0.15">
      <c r="A253" s="63"/>
      <c r="B253" s="107"/>
      <c r="C253" s="14"/>
      <c r="D253" s="111"/>
      <c r="E253" s="14"/>
      <c r="F253" s="356"/>
      <c r="G253" s="348" t="s">
        <v>20</v>
      </c>
      <c r="H253" s="605" t="s">
        <v>480</v>
      </c>
      <c r="I253" s="655">
        <v>26100</v>
      </c>
      <c r="J253" s="61">
        <v>16100</v>
      </c>
      <c r="K253" s="383">
        <f t="shared" si="11"/>
        <v>10000</v>
      </c>
      <c r="L253" s="141"/>
      <c r="M253"/>
      <c r="N253"/>
    </row>
    <row r="254" spans="1:14" s="13" customFormat="1" ht="27.75" customHeight="1" x14ac:dyDescent="0.15">
      <c r="A254" s="62"/>
      <c r="B254" s="526"/>
      <c r="C254" s="532"/>
      <c r="D254" s="527"/>
      <c r="E254" s="14"/>
      <c r="F254" s="946" t="s">
        <v>16</v>
      </c>
      <c r="G254" s="947"/>
      <c r="H254" s="605"/>
      <c r="I254" s="655">
        <f>SUBTOTAL(9,I255:I255)</f>
        <v>17200</v>
      </c>
      <c r="J254" s="61">
        <f>SUBTOTAL(9,J255)</f>
        <v>16800</v>
      </c>
      <c r="K254" s="383">
        <f t="shared" si="11"/>
        <v>400</v>
      </c>
      <c r="L254" s="412"/>
      <c r="M254" s="12"/>
      <c r="N254" s="12"/>
    </row>
    <row r="255" spans="1:14" s="17" customFormat="1" ht="27.75" customHeight="1" x14ac:dyDescent="0.15">
      <c r="A255" s="63"/>
      <c r="B255" s="107"/>
      <c r="C255" s="14"/>
      <c r="D255" s="111"/>
      <c r="E255" s="14"/>
      <c r="F255" s="356"/>
      <c r="G255" s="15" t="s">
        <v>21</v>
      </c>
      <c r="H255" s="605" t="s">
        <v>481</v>
      </c>
      <c r="I255" s="655">
        <v>17200</v>
      </c>
      <c r="J255" s="61">
        <v>16800</v>
      </c>
      <c r="K255" s="383">
        <f t="shared" si="11"/>
        <v>400</v>
      </c>
      <c r="L255" s="141"/>
      <c r="M255"/>
      <c r="N255"/>
    </row>
    <row r="256" spans="1:14" s="5" customFormat="1" ht="27.75" customHeight="1" x14ac:dyDescent="0.15">
      <c r="A256" s="62"/>
      <c r="B256" s="526"/>
      <c r="C256" s="532"/>
      <c r="D256" s="111"/>
      <c r="E256" s="914" t="s">
        <v>22</v>
      </c>
      <c r="F256" s="914"/>
      <c r="G256" s="914"/>
      <c r="H256" s="585"/>
      <c r="I256" s="653">
        <f>SUBTOTAL(9,I257:I259)</f>
        <v>600</v>
      </c>
      <c r="J256" s="171">
        <f>SUBTOTAL(9,J257:J259)</f>
        <v>600</v>
      </c>
      <c r="K256" s="321">
        <f t="shared" si="11"/>
        <v>0</v>
      </c>
      <c r="L256" s="141"/>
      <c r="M256"/>
      <c r="N256"/>
    </row>
    <row r="257" spans="1:14" s="13" customFormat="1" ht="27.75" customHeight="1" x14ac:dyDescent="0.15">
      <c r="A257" s="62"/>
      <c r="B257" s="526"/>
      <c r="C257" s="532"/>
      <c r="D257" s="527"/>
      <c r="E257" s="358"/>
      <c r="F257" s="924" t="s">
        <v>23</v>
      </c>
      <c r="G257" s="924"/>
      <c r="H257" s="586"/>
      <c r="I257" s="654">
        <f>SUBTOTAL(9,I258:I259)</f>
        <v>600</v>
      </c>
      <c r="J257" s="191">
        <f>SUBTOTAL(9,J258:J259)</f>
        <v>600</v>
      </c>
      <c r="K257" s="383">
        <f t="shared" si="11"/>
        <v>0</v>
      </c>
      <c r="L257" s="412"/>
      <c r="M257" s="12"/>
      <c r="N257" s="12"/>
    </row>
    <row r="258" spans="1:14" s="17" customFormat="1" ht="27.75" customHeight="1" x14ac:dyDescent="0.15">
      <c r="A258" s="63"/>
      <c r="B258" s="107"/>
      <c r="C258" s="14"/>
      <c r="D258" s="111"/>
      <c r="E258" s="14"/>
      <c r="F258" s="356"/>
      <c r="G258" s="15" t="s">
        <v>24</v>
      </c>
      <c r="H258" s="605" t="s">
        <v>362</v>
      </c>
      <c r="I258" s="655">
        <v>400</v>
      </c>
      <c r="J258" s="61">
        <v>400</v>
      </c>
      <c r="K258" s="383">
        <f t="shared" si="11"/>
        <v>0</v>
      </c>
      <c r="L258" s="141"/>
      <c r="M258"/>
      <c r="N258"/>
    </row>
    <row r="259" spans="1:14" s="17" customFormat="1" ht="27.75" customHeight="1" x14ac:dyDescent="0.15">
      <c r="A259" s="63"/>
      <c r="B259" s="107"/>
      <c r="C259" s="14"/>
      <c r="D259" s="111"/>
      <c r="E259" s="14"/>
      <c r="F259" s="356"/>
      <c r="G259" s="15" t="s">
        <v>25</v>
      </c>
      <c r="H259" s="605" t="s">
        <v>363</v>
      </c>
      <c r="I259" s="655">
        <v>200</v>
      </c>
      <c r="J259" s="61">
        <v>200</v>
      </c>
      <c r="K259" s="383">
        <f t="shared" si="11"/>
        <v>0</v>
      </c>
      <c r="L259" s="141"/>
      <c r="M259"/>
      <c r="N259"/>
    </row>
    <row r="260" spans="1:14" s="5" customFormat="1" ht="27.75" customHeight="1" x14ac:dyDescent="0.15">
      <c r="A260" s="62"/>
      <c r="B260" s="526"/>
      <c r="C260" s="532"/>
      <c r="D260" s="111"/>
      <c r="E260" s="914" t="s">
        <v>26</v>
      </c>
      <c r="F260" s="914"/>
      <c r="G260" s="914"/>
      <c r="H260" s="585"/>
      <c r="I260" s="653">
        <f>SUBTOTAL(9,I261:I262)</f>
        <v>209000</v>
      </c>
      <c r="J260" s="171">
        <f>SUBTOTAL(9,J261:J262)</f>
        <v>189000</v>
      </c>
      <c r="K260" s="321">
        <f t="shared" ref="K260:K305" si="12">I260-J260</f>
        <v>20000</v>
      </c>
      <c r="L260" s="141"/>
      <c r="M260"/>
      <c r="N260"/>
    </row>
    <row r="261" spans="1:14" s="13" customFormat="1" ht="27.75" customHeight="1" x14ac:dyDescent="0.15">
      <c r="A261" s="62"/>
      <c r="B261" s="526"/>
      <c r="C261" s="532"/>
      <c r="D261" s="527"/>
      <c r="E261" s="358"/>
      <c r="F261" s="924" t="s">
        <v>27</v>
      </c>
      <c r="G261" s="924"/>
      <c r="H261" s="586"/>
      <c r="I261" s="654">
        <f>SUBTOTAL(9,I262)</f>
        <v>209000</v>
      </c>
      <c r="J261" s="191">
        <f>SUBTOTAL(9,J262)</f>
        <v>189000</v>
      </c>
      <c r="K261" s="383">
        <f t="shared" si="12"/>
        <v>20000</v>
      </c>
      <c r="L261" s="412"/>
      <c r="M261" s="12"/>
      <c r="N261" s="12"/>
    </row>
    <row r="262" spans="1:14" s="17" customFormat="1" ht="27.75" customHeight="1" x14ac:dyDescent="0.15">
      <c r="A262" s="63"/>
      <c r="B262" s="107"/>
      <c r="C262" s="532"/>
      <c r="D262" s="111"/>
      <c r="E262" s="14"/>
      <c r="F262" s="356"/>
      <c r="G262" s="15" t="s">
        <v>28</v>
      </c>
      <c r="H262" s="605" t="s">
        <v>346</v>
      </c>
      <c r="I262" s="655">
        <v>209000</v>
      </c>
      <c r="J262" s="61">
        <v>189000</v>
      </c>
      <c r="K262" s="383">
        <f t="shared" si="12"/>
        <v>20000</v>
      </c>
      <c r="L262" s="141"/>
      <c r="M262"/>
      <c r="N262"/>
    </row>
    <row r="263" spans="1:14" s="5" customFormat="1" ht="27.75" customHeight="1" x14ac:dyDescent="0.15">
      <c r="A263" s="62"/>
      <c r="B263" s="526"/>
      <c r="C263" s="56"/>
      <c r="D263" s="939" t="s">
        <v>205</v>
      </c>
      <c r="E263" s="939"/>
      <c r="F263" s="939"/>
      <c r="G263" s="939"/>
      <c r="H263" s="584"/>
      <c r="I263" s="669">
        <f>SUBTOTAL(9,I264:I275)</f>
        <v>120000</v>
      </c>
      <c r="J263" s="179">
        <f>SUBTOTAL(9,J264:J275)</f>
        <v>100000</v>
      </c>
      <c r="K263" s="380">
        <f t="shared" si="12"/>
        <v>20000</v>
      </c>
      <c r="L263" s="141"/>
      <c r="M263"/>
      <c r="N263"/>
    </row>
    <row r="264" spans="1:14" s="5" customFormat="1" ht="27.75" customHeight="1" x14ac:dyDescent="0.15">
      <c r="A264" s="62"/>
      <c r="B264" s="526"/>
      <c r="C264" s="532"/>
      <c r="D264" s="525"/>
      <c r="E264" s="940" t="s">
        <v>7</v>
      </c>
      <c r="F264" s="941"/>
      <c r="G264" s="942"/>
      <c r="H264" s="585"/>
      <c r="I264" s="653">
        <f>SUBTOTAL(9,I265:I269)</f>
        <v>23000</v>
      </c>
      <c r="J264" s="171">
        <f>SUBTOTAL(9,J265:J269)</f>
        <v>19100</v>
      </c>
      <c r="K264" s="321">
        <f t="shared" si="12"/>
        <v>3900</v>
      </c>
      <c r="L264" s="141"/>
      <c r="M264"/>
      <c r="N264"/>
    </row>
    <row r="265" spans="1:14" s="17" customFormat="1" ht="27.75" customHeight="1" x14ac:dyDescent="0.15">
      <c r="A265" s="63"/>
      <c r="B265" s="107"/>
      <c r="C265" s="14"/>
      <c r="D265" s="111"/>
      <c r="E265" s="14"/>
      <c r="F265" s="952" t="s">
        <v>10</v>
      </c>
      <c r="G265" s="953"/>
      <c r="H265" s="447"/>
      <c r="I265" s="663">
        <f>SUBTOTAL(9,I266:I266)</f>
        <v>10000</v>
      </c>
      <c r="J265" s="64">
        <f>SUBTOTAL(9,J266:J266)</f>
        <v>7600</v>
      </c>
      <c r="K265" s="383">
        <f t="shared" si="12"/>
        <v>2400</v>
      </c>
      <c r="L265" s="141"/>
      <c r="M265"/>
      <c r="N265"/>
    </row>
    <row r="266" spans="1:14" s="17" customFormat="1" ht="27.75" customHeight="1" x14ac:dyDescent="0.15">
      <c r="A266" s="63"/>
      <c r="B266" s="107"/>
      <c r="C266" s="14"/>
      <c r="D266" s="111"/>
      <c r="E266" s="14"/>
      <c r="F266" s="356"/>
      <c r="G266" s="15" t="s">
        <v>98</v>
      </c>
      <c r="H266" s="608" t="s">
        <v>834</v>
      </c>
      <c r="I266" s="655">
        <v>10000</v>
      </c>
      <c r="J266" s="61">
        <v>7600</v>
      </c>
      <c r="K266" s="383">
        <f t="shared" si="12"/>
        <v>2400</v>
      </c>
      <c r="L266" s="141"/>
      <c r="M266"/>
      <c r="N266"/>
    </row>
    <row r="267" spans="1:14" s="17" customFormat="1" ht="27.75" customHeight="1" x14ac:dyDescent="0.15">
      <c r="A267" s="63"/>
      <c r="B267" s="107"/>
      <c r="C267" s="14"/>
      <c r="D267" s="111"/>
      <c r="E267" s="14"/>
      <c r="F267" s="952" t="s">
        <v>99</v>
      </c>
      <c r="G267" s="953"/>
      <c r="H267" s="447"/>
      <c r="I267" s="663">
        <f>SUBTOTAL(9,I268:I269)</f>
        <v>13000</v>
      </c>
      <c r="J267" s="64">
        <f>SUBTOTAL(9,J268:J269)</f>
        <v>11500</v>
      </c>
      <c r="K267" s="383">
        <f t="shared" si="12"/>
        <v>1500</v>
      </c>
      <c r="L267" s="141"/>
      <c r="M267"/>
      <c r="N267"/>
    </row>
    <row r="268" spans="1:14" s="17" customFormat="1" ht="27.75" customHeight="1" x14ac:dyDescent="0.15">
      <c r="A268" s="63"/>
      <c r="B268" s="107"/>
      <c r="C268" s="14"/>
      <c r="D268" s="111"/>
      <c r="E268" s="14"/>
      <c r="F268" s="356"/>
      <c r="G268" s="15" t="s">
        <v>206</v>
      </c>
      <c r="H268" s="608" t="s">
        <v>835</v>
      </c>
      <c r="I268" s="655">
        <v>13000</v>
      </c>
      <c r="J268" s="61">
        <v>7500</v>
      </c>
      <c r="K268" s="383">
        <f t="shared" si="12"/>
        <v>5500</v>
      </c>
      <c r="L268" s="141"/>
      <c r="M268"/>
      <c r="N268"/>
    </row>
    <row r="269" spans="1:14" s="17" customFormat="1" ht="27.75" hidden="1" customHeight="1" x14ac:dyDescent="0.15">
      <c r="A269" s="63"/>
      <c r="B269" s="107"/>
      <c r="C269" s="14"/>
      <c r="D269" s="111"/>
      <c r="E269" s="14"/>
      <c r="F269" s="356"/>
      <c r="G269" s="15" t="s">
        <v>60</v>
      </c>
      <c r="H269" s="608" t="s">
        <v>6</v>
      </c>
      <c r="I269" s="655">
        <v>0</v>
      </c>
      <c r="J269" s="61">
        <v>4000</v>
      </c>
      <c r="K269" s="383">
        <f t="shared" si="12"/>
        <v>-4000</v>
      </c>
      <c r="L269" s="141"/>
      <c r="M269"/>
      <c r="N269"/>
    </row>
    <row r="270" spans="1:14" s="5" customFormat="1" ht="27.75" customHeight="1" x14ac:dyDescent="0.15">
      <c r="A270" s="62"/>
      <c r="B270" s="526"/>
      <c r="C270" s="532"/>
      <c r="D270" s="527"/>
      <c r="E270" s="940" t="s">
        <v>14</v>
      </c>
      <c r="F270" s="941"/>
      <c r="G270" s="942"/>
      <c r="H270" s="585"/>
      <c r="I270" s="653">
        <f>SUBTOTAL(9,I271:I272)</f>
        <v>1000</v>
      </c>
      <c r="J270" s="171">
        <f>SUBTOTAL(9,J271:J272)</f>
        <v>900</v>
      </c>
      <c r="K270" s="321">
        <f t="shared" si="12"/>
        <v>100</v>
      </c>
      <c r="L270" s="141"/>
      <c r="M270"/>
      <c r="N270"/>
    </row>
    <row r="271" spans="1:14" s="17" customFormat="1" ht="27.75" customHeight="1" x14ac:dyDescent="0.15">
      <c r="A271" s="744"/>
      <c r="B271" s="116"/>
      <c r="C271" s="114"/>
      <c r="D271" s="115"/>
      <c r="E271" s="114"/>
      <c r="F271" s="935" t="s">
        <v>15</v>
      </c>
      <c r="G271" s="935"/>
      <c r="H271" s="549"/>
      <c r="I271" s="674">
        <f>SUBTOTAL(9,I272:I272)</f>
        <v>1000</v>
      </c>
      <c r="J271" s="575">
        <f>SUBTOTAL(9,J272:J272)</f>
        <v>900</v>
      </c>
      <c r="K271" s="388">
        <f t="shared" si="12"/>
        <v>100</v>
      </c>
      <c r="L271" s="141"/>
      <c r="M271"/>
      <c r="N271"/>
    </row>
    <row r="272" spans="1:14" s="17" customFormat="1" ht="27.75" customHeight="1" x14ac:dyDescent="0.15">
      <c r="A272" s="63"/>
      <c r="B272" s="107"/>
      <c r="C272" s="14"/>
      <c r="D272" s="111"/>
      <c r="E272" s="14"/>
      <c r="F272" s="514"/>
      <c r="G272" s="15" t="s">
        <v>207</v>
      </c>
      <c r="H272" s="608" t="s">
        <v>836</v>
      </c>
      <c r="I272" s="655">
        <v>1000</v>
      </c>
      <c r="J272" s="61">
        <v>900</v>
      </c>
      <c r="K272" s="383">
        <f t="shared" si="12"/>
        <v>100</v>
      </c>
      <c r="L272" s="141"/>
      <c r="M272"/>
      <c r="N272"/>
    </row>
    <row r="273" spans="1:14" s="5" customFormat="1" ht="27.75" customHeight="1" x14ac:dyDescent="0.15">
      <c r="A273" s="62"/>
      <c r="B273" s="526"/>
      <c r="C273" s="532"/>
      <c r="D273" s="527"/>
      <c r="E273" s="940" t="s">
        <v>51</v>
      </c>
      <c r="F273" s="941"/>
      <c r="G273" s="942"/>
      <c r="H273" s="585"/>
      <c r="I273" s="653">
        <f>SUBTOTAL(9,I274:I275)</f>
        <v>96000</v>
      </c>
      <c r="J273" s="171">
        <f>SUBTOTAL(9,J274:J275)</f>
        <v>80000</v>
      </c>
      <c r="K273" s="321">
        <f t="shared" si="12"/>
        <v>16000</v>
      </c>
      <c r="L273" s="141"/>
      <c r="M273"/>
      <c r="N273"/>
    </row>
    <row r="274" spans="1:14" s="17" customFormat="1" ht="27.75" customHeight="1" x14ac:dyDescent="0.15">
      <c r="A274" s="63"/>
      <c r="B274" s="107"/>
      <c r="C274" s="14"/>
      <c r="D274" s="111"/>
      <c r="E274" s="14"/>
      <c r="F274" s="948" t="s">
        <v>27</v>
      </c>
      <c r="G274" s="948"/>
      <c r="H274" s="447"/>
      <c r="I274" s="663">
        <f>SUBTOTAL(9,I275:I275)</f>
        <v>96000</v>
      </c>
      <c r="J274" s="64">
        <f>SUBTOTAL(9,J275:J275)</f>
        <v>80000</v>
      </c>
      <c r="K274" s="383">
        <f t="shared" si="12"/>
        <v>16000</v>
      </c>
      <c r="L274" s="141"/>
      <c r="M274"/>
      <c r="N274"/>
    </row>
    <row r="275" spans="1:14" s="17" customFormat="1" ht="27.75" customHeight="1" x14ac:dyDescent="0.15">
      <c r="A275" s="63"/>
      <c r="B275" s="107"/>
      <c r="C275" s="14"/>
      <c r="D275" s="111"/>
      <c r="E275" s="14"/>
      <c r="F275" s="356"/>
      <c r="G275" s="15" t="s">
        <v>208</v>
      </c>
      <c r="H275" s="609" t="s">
        <v>837</v>
      </c>
      <c r="I275" s="655">
        <v>96000</v>
      </c>
      <c r="J275" s="61">
        <v>80000</v>
      </c>
      <c r="K275" s="383">
        <f t="shared" si="12"/>
        <v>16000</v>
      </c>
      <c r="L275" s="141"/>
      <c r="M275"/>
      <c r="N275"/>
    </row>
    <row r="276" spans="1:14" s="31" customFormat="1" ht="27.75" customHeight="1" x14ac:dyDescent="0.15">
      <c r="A276" s="62"/>
      <c r="B276" s="367"/>
      <c r="C276" s="530"/>
      <c r="D276" s="916" t="s">
        <v>29</v>
      </c>
      <c r="E276" s="917"/>
      <c r="F276" s="917"/>
      <c r="G276" s="918"/>
      <c r="H276" s="595"/>
      <c r="I276" s="669">
        <f>SUBTOTAL(9,I277:I293)</f>
        <v>20000</v>
      </c>
      <c r="J276" s="8">
        <f>SUBTOTAL(9,J277:J293)</f>
        <v>30000</v>
      </c>
      <c r="K276" s="380">
        <f t="shared" si="12"/>
        <v>-10000</v>
      </c>
      <c r="L276" s="423"/>
    </row>
    <row r="277" spans="1:14" s="31" customFormat="1" ht="27.75" customHeight="1" x14ac:dyDescent="0.15">
      <c r="A277" s="62"/>
      <c r="B277" s="367"/>
      <c r="C277" s="530"/>
      <c r="D277" s="534"/>
      <c r="E277" s="926" t="s">
        <v>2</v>
      </c>
      <c r="F277" s="927"/>
      <c r="G277" s="930"/>
      <c r="H277" s="596"/>
      <c r="I277" s="664">
        <f>SUBTOTAL(9,I278:I279)</f>
        <v>1200</v>
      </c>
      <c r="J277" s="65">
        <f>SUBTOTAL(9,J278:J279)</f>
        <v>0</v>
      </c>
      <c r="K277" s="321">
        <f t="shared" ref="K277:K279" si="13">I277-J277</f>
        <v>1200</v>
      </c>
      <c r="L277" s="423"/>
    </row>
    <row r="278" spans="1:14" s="31" customFormat="1" ht="27.75" customHeight="1" x14ac:dyDescent="0.15">
      <c r="A278" s="62"/>
      <c r="B278" s="367"/>
      <c r="C278" s="530"/>
      <c r="D278" s="39"/>
      <c r="E278" s="375"/>
      <c r="F278" s="936" t="s">
        <v>3</v>
      </c>
      <c r="G278" s="937"/>
      <c r="H278" s="597"/>
      <c r="I278" s="667">
        <f>SUBTOTAL(9,I279)</f>
        <v>1200</v>
      </c>
      <c r="J278" s="66">
        <f>SUBTOTAL(9,J279)</f>
        <v>0</v>
      </c>
      <c r="K278" s="383">
        <f t="shared" si="13"/>
        <v>1200</v>
      </c>
      <c r="L278" s="423"/>
    </row>
    <row r="279" spans="1:14" s="31" customFormat="1" ht="27.75" customHeight="1" x14ac:dyDescent="0.15">
      <c r="A279" s="63"/>
      <c r="B279" s="21"/>
      <c r="C279" s="20"/>
      <c r="D279" s="41"/>
      <c r="E279" s="20"/>
      <c r="F279" s="107"/>
      <c r="G279" s="77" t="s">
        <v>811</v>
      </c>
      <c r="H279" s="601" t="s">
        <v>812</v>
      </c>
      <c r="I279" s="663">
        <v>1200</v>
      </c>
      <c r="J279" s="64">
        <v>0</v>
      </c>
      <c r="K279" s="383">
        <f t="shared" si="13"/>
        <v>1200</v>
      </c>
      <c r="L279" s="423"/>
    </row>
    <row r="280" spans="1:14" s="78" customFormat="1" ht="27.75" customHeight="1" x14ac:dyDescent="0.15">
      <c r="A280" s="106"/>
      <c r="B280" s="523"/>
      <c r="C280" s="522"/>
      <c r="D280" s="377"/>
      <c r="E280" s="926" t="s">
        <v>4</v>
      </c>
      <c r="F280" s="927"/>
      <c r="G280" s="930"/>
      <c r="H280" s="596"/>
      <c r="I280" s="670">
        <f>SUBTOTAL(9,I281:I290)</f>
        <v>3800</v>
      </c>
      <c r="J280" s="51">
        <f>SUBTOTAL(9,J281:J290)</f>
        <v>0</v>
      </c>
      <c r="K280" s="321">
        <f t="shared" ref="K280:K290" si="14">SUM(I280-J280)</f>
        <v>3800</v>
      </c>
      <c r="L280" s="35"/>
      <c r="M280" s="35"/>
      <c r="N280" s="35"/>
    </row>
    <row r="281" spans="1:14" s="78" customFormat="1" ht="27.75" customHeight="1" x14ac:dyDescent="0.15">
      <c r="A281" s="76"/>
      <c r="B281" s="523"/>
      <c r="C281" s="522"/>
      <c r="D281" s="377"/>
      <c r="E281" s="377"/>
      <c r="F281" s="928" t="s">
        <v>5</v>
      </c>
      <c r="G281" s="938"/>
      <c r="H281" s="130"/>
      <c r="I281" s="675">
        <f>SUBTOTAL(9,I282)</f>
        <v>200</v>
      </c>
      <c r="J281" s="52">
        <f>SUBTOTAL(9,J282)</f>
        <v>0</v>
      </c>
      <c r="K281" s="325">
        <f>SUM(I281-J281)</f>
        <v>200</v>
      </c>
      <c r="L281" s="35"/>
      <c r="M281" s="35"/>
      <c r="N281" s="35"/>
    </row>
    <row r="282" spans="1:14" s="78" customFormat="1" ht="27.75" customHeight="1" x14ac:dyDescent="0.15">
      <c r="A282" s="76"/>
      <c r="B282" s="523"/>
      <c r="C282" s="522"/>
      <c r="D282" s="533"/>
      <c r="E282" s="376"/>
      <c r="F282" s="109"/>
      <c r="G282" s="377" t="s">
        <v>813</v>
      </c>
      <c r="H282" s="130" t="s">
        <v>80</v>
      </c>
      <c r="I282" s="673">
        <v>200</v>
      </c>
      <c r="J282" s="40">
        <v>0</v>
      </c>
      <c r="K282" s="325">
        <f t="shared" si="14"/>
        <v>200</v>
      </c>
      <c r="L282" s="35"/>
      <c r="M282" s="35"/>
      <c r="N282" s="35"/>
    </row>
    <row r="283" spans="1:14" s="78" customFormat="1" ht="27.75" customHeight="1" x14ac:dyDescent="0.15">
      <c r="A283" s="76"/>
      <c r="B283" s="523"/>
      <c r="C283" s="522"/>
      <c r="D283" s="533"/>
      <c r="E283" s="377"/>
      <c r="F283" s="928" t="s">
        <v>16</v>
      </c>
      <c r="G283" s="938"/>
      <c r="H283" s="130"/>
      <c r="I283" s="673">
        <f>SUBTOTAL(9,I284:I290)</f>
        <v>3600</v>
      </c>
      <c r="J283" s="40">
        <f>SUBTOTAL(9,J284:J290)</f>
        <v>0</v>
      </c>
      <c r="K283" s="325">
        <f t="shared" si="14"/>
        <v>3600</v>
      </c>
      <c r="L283" s="35"/>
      <c r="M283" s="35"/>
      <c r="N283" s="35"/>
    </row>
    <row r="284" spans="1:14" s="78" customFormat="1" ht="27.75" customHeight="1" x14ac:dyDescent="0.15">
      <c r="A284" s="106"/>
      <c r="B284" s="109"/>
      <c r="C284" s="73"/>
      <c r="D284" s="74"/>
      <c r="E284" s="74"/>
      <c r="F284" s="109"/>
      <c r="G284" s="377" t="s">
        <v>814</v>
      </c>
      <c r="H284" s="130" t="s">
        <v>815</v>
      </c>
      <c r="I284" s="673">
        <v>300</v>
      </c>
      <c r="J284" s="40">
        <v>0</v>
      </c>
      <c r="K284" s="325">
        <f t="shared" si="14"/>
        <v>300</v>
      </c>
      <c r="L284" s="35"/>
      <c r="M284" s="35"/>
      <c r="N284" s="35"/>
    </row>
    <row r="285" spans="1:14" s="78" customFormat="1" ht="27.75" customHeight="1" x14ac:dyDescent="0.15">
      <c r="A285" s="76"/>
      <c r="B285" s="109"/>
      <c r="C285" s="73"/>
      <c r="D285" s="74"/>
      <c r="E285" s="74"/>
      <c r="F285" s="109"/>
      <c r="G285" s="377" t="s">
        <v>816</v>
      </c>
      <c r="H285" s="130" t="s">
        <v>817</v>
      </c>
      <c r="I285" s="673">
        <v>40</v>
      </c>
      <c r="J285" s="40">
        <v>0</v>
      </c>
      <c r="K285" s="325">
        <f t="shared" si="14"/>
        <v>40</v>
      </c>
      <c r="L285" s="35"/>
      <c r="M285" s="35"/>
      <c r="N285" s="35"/>
    </row>
    <row r="286" spans="1:14" s="78" customFormat="1" ht="27.75" customHeight="1" x14ac:dyDescent="0.15">
      <c r="A286" s="76"/>
      <c r="B286" s="109"/>
      <c r="C286" s="73"/>
      <c r="D286" s="74"/>
      <c r="E286" s="74"/>
      <c r="F286" s="109"/>
      <c r="G286" s="377" t="s">
        <v>818</v>
      </c>
      <c r="H286" s="130" t="s">
        <v>819</v>
      </c>
      <c r="I286" s="673">
        <v>1200</v>
      </c>
      <c r="J286" s="40">
        <v>0</v>
      </c>
      <c r="K286" s="325">
        <f t="shared" si="14"/>
        <v>1200</v>
      </c>
      <c r="L286" s="35"/>
      <c r="M286" s="35"/>
      <c r="N286" s="35"/>
    </row>
    <row r="287" spans="1:14" s="78" customFormat="1" ht="27.75" customHeight="1" x14ac:dyDescent="0.15">
      <c r="A287" s="76"/>
      <c r="B287" s="109"/>
      <c r="C287" s="73"/>
      <c r="D287" s="74"/>
      <c r="E287" s="74"/>
      <c r="F287" s="109"/>
      <c r="G287" s="377" t="s">
        <v>820</v>
      </c>
      <c r="H287" s="130" t="s">
        <v>821</v>
      </c>
      <c r="I287" s="673">
        <v>300</v>
      </c>
      <c r="J287" s="40">
        <v>0</v>
      </c>
      <c r="K287" s="325">
        <f t="shared" si="14"/>
        <v>300</v>
      </c>
      <c r="L287" s="35"/>
      <c r="M287" s="35"/>
      <c r="N287" s="35"/>
    </row>
    <row r="288" spans="1:14" s="78" customFormat="1" ht="27.75" customHeight="1" x14ac:dyDescent="0.15">
      <c r="A288" s="76"/>
      <c r="B288" s="109"/>
      <c r="C288" s="73"/>
      <c r="D288" s="74"/>
      <c r="E288" s="74"/>
      <c r="F288" s="109"/>
      <c r="G288" s="377" t="s">
        <v>822</v>
      </c>
      <c r="H288" s="130" t="s">
        <v>823</v>
      </c>
      <c r="I288" s="673">
        <v>600</v>
      </c>
      <c r="J288" s="40">
        <v>0</v>
      </c>
      <c r="K288" s="325">
        <f t="shared" si="14"/>
        <v>600</v>
      </c>
      <c r="L288" s="35"/>
      <c r="M288" s="35"/>
      <c r="N288" s="35"/>
    </row>
    <row r="289" spans="1:14" s="78" customFormat="1" ht="27.75" customHeight="1" x14ac:dyDescent="0.15">
      <c r="A289" s="76"/>
      <c r="B289" s="109"/>
      <c r="C289" s="73"/>
      <c r="D289" s="74"/>
      <c r="E289" s="74"/>
      <c r="F289" s="109"/>
      <c r="G289" s="377" t="s">
        <v>824</v>
      </c>
      <c r="H289" s="130" t="s">
        <v>825</v>
      </c>
      <c r="I289" s="673">
        <v>800</v>
      </c>
      <c r="J289" s="40">
        <v>0</v>
      </c>
      <c r="K289" s="325">
        <f t="shared" si="14"/>
        <v>800</v>
      </c>
      <c r="L289" s="35"/>
      <c r="M289" s="35"/>
      <c r="N289" s="35"/>
    </row>
    <row r="290" spans="1:14" s="78" customFormat="1" ht="27.75" customHeight="1" x14ac:dyDescent="0.15">
      <c r="A290" s="76"/>
      <c r="B290" s="109"/>
      <c r="C290" s="73"/>
      <c r="D290" s="74"/>
      <c r="E290" s="74"/>
      <c r="F290" s="109"/>
      <c r="G290" s="377" t="s">
        <v>253</v>
      </c>
      <c r="H290" s="130" t="s">
        <v>826</v>
      </c>
      <c r="I290" s="673">
        <v>360</v>
      </c>
      <c r="J290" s="40">
        <v>0</v>
      </c>
      <c r="K290" s="325">
        <f t="shared" si="14"/>
        <v>360</v>
      </c>
      <c r="L290" s="35"/>
      <c r="M290" s="35"/>
      <c r="N290" s="35"/>
    </row>
    <row r="291" spans="1:14" s="31" customFormat="1" ht="27.75" customHeight="1" x14ac:dyDescent="0.15">
      <c r="A291" s="62"/>
      <c r="B291" s="367"/>
      <c r="C291" s="530"/>
      <c r="D291" s="39"/>
      <c r="E291" s="926" t="s">
        <v>30</v>
      </c>
      <c r="F291" s="927"/>
      <c r="G291" s="930"/>
      <c r="H291" s="596"/>
      <c r="I291" s="664">
        <f>SUBTOTAL(9,I292:I293)</f>
        <v>15000</v>
      </c>
      <c r="J291" s="65">
        <f>SUBTOTAL(9,J292:J293)</f>
        <v>30000</v>
      </c>
      <c r="K291" s="321">
        <f t="shared" si="12"/>
        <v>-15000</v>
      </c>
      <c r="L291" s="423"/>
    </row>
    <row r="292" spans="1:14" s="31" customFormat="1" ht="27.75" customHeight="1" x14ac:dyDescent="0.15">
      <c r="A292" s="62"/>
      <c r="B292" s="367"/>
      <c r="C292" s="530"/>
      <c r="D292" s="39"/>
      <c r="E292" s="357"/>
      <c r="F292" s="950" t="s">
        <v>27</v>
      </c>
      <c r="G292" s="951"/>
      <c r="H292" s="597"/>
      <c r="I292" s="667">
        <f>SUBTOTAL(9,I293)</f>
        <v>15000</v>
      </c>
      <c r="J292" s="66">
        <f>SUBTOTAL(9,J293)</f>
        <v>30000</v>
      </c>
      <c r="K292" s="383">
        <f t="shared" si="12"/>
        <v>-15000</v>
      </c>
      <c r="L292" s="423"/>
    </row>
    <row r="293" spans="1:14" s="31" customFormat="1" ht="27.75" customHeight="1" x14ac:dyDescent="0.15">
      <c r="A293" s="63"/>
      <c r="B293" s="21"/>
      <c r="C293" s="20"/>
      <c r="D293" s="41"/>
      <c r="E293" s="20"/>
      <c r="F293" s="21"/>
      <c r="G293" s="368" t="s">
        <v>384</v>
      </c>
      <c r="H293" s="610" t="s">
        <v>827</v>
      </c>
      <c r="I293" s="682">
        <v>15000</v>
      </c>
      <c r="J293" s="64">
        <v>30000</v>
      </c>
      <c r="K293" s="383">
        <f t="shared" si="12"/>
        <v>-15000</v>
      </c>
      <c r="L293" s="423"/>
    </row>
    <row r="294" spans="1:14" s="5" customFormat="1" ht="27.75" customHeight="1" x14ac:dyDescent="0.15">
      <c r="A294" s="62"/>
      <c r="B294" s="526"/>
      <c r="C294" s="532"/>
      <c r="D294" s="939" t="s">
        <v>31</v>
      </c>
      <c r="E294" s="939"/>
      <c r="F294" s="939"/>
      <c r="G294" s="939"/>
      <c r="H294" s="584"/>
      <c r="I294" s="652">
        <f>SUBTOTAL(9,I295:I306)</f>
        <v>78000</v>
      </c>
      <c r="J294" s="190">
        <f t="shared" ref="J294" si="15">SUBTOTAL(9,J295:J306)</f>
        <v>70000</v>
      </c>
      <c r="K294" s="380">
        <f t="shared" si="12"/>
        <v>8000</v>
      </c>
      <c r="L294" s="141"/>
      <c r="M294"/>
      <c r="N294"/>
    </row>
    <row r="295" spans="1:14" s="5" customFormat="1" ht="27.75" customHeight="1" x14ac:dyDescent="0.15">
      <c r="A295" s="62"/>
      <c r="B295" s="526"/>
      <c r="C295" s="532"/>
      <c r="D295" s="525"/>
      <c r="E295" s="914" t="s">
        <v>32</v>
      </c>
      <c r="F295" s="914"/>
      <c r="G295" s="914"/>
      <c r="H295" s="585"/>
      <c r="I295" s="653">
        <f>SUBTOTAL(9,I296:I300)</f>
        <v>24700</v>
      </c>
      <c r="J295" s="171">
        <f>SUBTOTAL(9,J296:J300)</f>
        <v>19000</v>
      </c>
      <c r="K295" s="321">
        <f t="shared" si="12"/>
        <v>5700</v>
      </c>
      <c r="L295" s="141"/>
      <c r="M295"/>
      <c r="N295"/>
    </row>
    <row r="296" spans="1:14" s="13" customFormat="1" ht="27.75" customHeight="1" x14ac:dyDescent="0.15">
      <c r="A296" s="62"/>
      <c r="B296" s="526"/>
      <c r="C296" s="532"/>
      <c r="D296" s="527"/>
      <c r="E296" s="358"/>
      <c r="F296" s="924" t="s">
        <v>33</v>
      </c>
      <c r="G296" s="924"/>
      <c r="H296" s="586"/>
      <c r="I296" s="654">
        <f>SUBTOTAL(9,I297)</f>
        <v>12800</v>
      </c>
      <c r="J296" s="191">
        <f>SUBTOTAL(9,J297)</f>
        <v>8000</v>
      </c>
      <c r="K296" s="383">
        <f t="shared" si="12"/>
        <v>4800</v>
      </c>
      <c r="L296" s="412"/>
      <c r="M296" s="12"/>
      <c r="N296" s="12"/>
    </row>
    <row r="297" spans="1:14" s="17" customFormat="1" ht="29.25" customHeight="1" x14ac:dyDescent="0.15">
      <c r="A297" s="63"/>
      <c r="B297" s="107"/>
      <c r="C297" s="14"/>
      <c r="D297" s="111"/>
      <c r="E297" s="14"/>
      <c r="F297" s="429"/>
      <c r="G297" s="428" t="s">
        <v>34</v>
      </c>
      <c r="H297" s="440" t="s">
        <v>482</v>
      </c>
      <c r="I297" s="655">
        <v>12800</v>
      </c>
      <c r="J297" s="61">
        <v>8000</v>
      </c>
      <c r="K297" s="326">
        <f t="shared" si="12"/>
        <v>4800</v>
      </c>
      <c r="L297" s="141"/>
      <c r="M297"/>
      <c r="N297"/>
    </row>
    <row r="298" spans="1:14" s="13" customFormat="1" ht="27.75" customHeight="1" x14ac:dyDescent="0.15">
      <c r="A298" s="576"/>
      <c r="B298" s="151"/>
      <c r="C298" s="565"/>
      <c r="D298" s="117"/>
      <c r="E298" s="114"/>
      <c r="F298" s="1011" t="s">
        <v>35</v>
      </c>
      <c r="G298" s="1012"/>
      <c r="H298" s="603"/>
      <c r="I298" s="662">
        <f>SUBTOTAL(9,I299:I300)</f>
        <v>11900</v>
      </c>
      <c r="J298" s="293">
        <f>SUBTOTAL(9,J299:J300)</f>
        <v>11000</v>
      </c>
      <c r="K298" s="327">
        <f t="shared" si="12"/>
        <v>900</v>
      </c>
      <c r="L298" s="412"/>
      <c r="M298" s="12"/>
      <c r="N298" s="12"/>
    </row>
    <row r="299" spans="1:14" s="17" customFormat="1" ht="27.75" customHeight="1" x14ac:dyDescent="0.15">
      <c r="A299" s="63"/>
      <c r="B299" s="107"/>
      <c r="C299" s="14"/>
      <c r="D299" s="111"/>
      <c r="E299" s="14"/>
      <c r="F299" s="514"/>
      <c r="G299" s="512" t="s">
        <v>36</v>
      </c>
      <c r="H299" s="440" t="s">
        <v>483</v>
      </c>
      <c r="I299" s="655">
        <v>900</v>
      </c>
      <c r="J299" s="61">
        <v>1000</v>
      </c>
      <c r="K299" s="326">
        <f t="shared" si="12"/>
        <v>-100</v>
      </c>
      <c r="L299" s="141"/>
      <c r="M299"/>
      <c r="N299"/>
    </row>
    <row r="300" spans="1:14" s="17" customFormat="1" ht="27.75" customHeight="1" x14ac:dyDescent="0.15">
      <c r="A300" s="63"/>
      <c r="B300" s="107"/>
      <c r="C300" s="14"/>
      <c r="D300" s="111"/>
      <c r="E300" s="114"/>
      <c r="F300" s="547"/>
      <c r="G300" s="548" t="s">
        <v>37</v>
      </c>
      <c r="H300" s="598" t="s">
        <v>484</v>
      </c>
      <c r="I300" s="662">
        <v>11000</v>
      </c>
      <c r="J300" s="293">
        <v>10000</v>
      </c>
      <c r="K300" s="388">
        <f t="shared" si="12"/>
        <v>1000</v>
      </c>
      <c r="L300" s="141"/>
      <c r="M300"/>
      <c r="N300"/>
    </row>
    <row r="301" spans="1:14" s="5" customFormat="1" ht="27.75" customHeight="1" x14ac:dyDescent="0.15">
      <c r="A301" s="62"/>
      <c r="B301" s="526"/>
      <c r="C301" s="532"/>
      <c r="D301" s="111"/>
      <c r="E301" s="923" t="s">
        <v>38</v>
      </c>
      <c r="F301" s="923"/>
      <c r="G301" s="923"/>
      <c r="H301" s="611"/>
      <c r="I301" s="684">
        <f>SUBTOTAL(9,I302:I303)</f>
        <v>200</v>
      </c>
      <c r="J301" s="567">
        <f>SUBTOTAL(9,J302:J303)</f>
        <v>200</v>
      </c>
      <c r="K301" s="324">
        <f t="shared" si="12"/>
        <v>0</v>
      </c>
      <c r="L301" s="141"/>
      <c r="M301"/>
      <c r="N301"/>
    </row>
    <row r="302" spans="1:14" s="13" customFormat="1" ht="27.75" customHeight="1" x14ac:dyDescent="0.15">
      <c r="A302" s="62"/>
      <c r="B302" s="526"/>
      <c r="C302" s="532"/>
      <c r="D302" s="527"/>
      <c r="E302" s="358"/>
      <c r="F302" s="924" t="s">
        <v>39</v>
      </c>
      <c r="G302" s="924"/>
      <c r="H302" s="586"/>
      <c r="I302" s="654">
        <f>SUBTOTAL(9,I303:I303)</f>
        <v>200</v>
      </c>
      <c r="J302" s="191">
        <f>SUBTOTAL(9,J303:J303)</f>
        <v>200</v>
      </c>
      <c r="K302" s="383">
        <f t="shared" si="12"/>
        <v>0</v>
      </c>
      <c r="L302" s="412"/>
      <c r="M302" s="12"/>
      <c r="N302" s="12"/>
    </row>
    <row r="303" spans="1:14" s="17" customFormat="1" ht="27.75" customHeight="1" x14ac:dyDescent="0.15">
      <c r="A303" s="63"/>
      <c r="B303" s="107"/>
      <c r="C303" s="14"/>
      <c r="D303" s="111"/>
      <c r="E303" s="14"/>
      <c r="F303" s="356"/>
      <c r="G303" s="15" t="s">
        <v>40</v>
      </c>
      <c r="H303" s="605" t="s">
        <v>364</v>
      </c>
      <c r="I303" s="655">
        <v>200</v>
      </c>
      <c r="J303" s="61">
        <v>200</v>
      </c>
      <c r="K303" s="383">
        <f t="shared" si="12"/>
        <v>0</v>
      </c>
      <c r="L303" s="141"/>
      <c r="M303"/>
      <c r="N303"/>
    </row>
    <row r="304" spans="1:14" s="5" customFormat="1" ht="27.75" customHeight="1" x14ac:dyDescent="0.15">
      <c r="A304" s="62"/>
      <c r="B304" s="526"/>
      <c r="C304" s="532"/>
      <c r="D304" s="111"/>
      <c r="E304" s="914" t="s">
        <v>41</v>
      </c>
      <c r="F304" s="914"/>
      <c r="G304" s="914"/>
      <c r="H304" s="585"/>
      <c r="I304" s="653">
        <f>SUBTOTAL(9,I305:I306)</f>
        <v>53100</v>
      </c>
      <c r="J304" s="171">
        <f>SUBTOTAL(9,J305:J306)</f>
        <v>50800</v>
      </c>
      <c r="K304" s="321">
        <f t="shared" si="12"/>
        <v>2300</v>
      </c>
      <c r="L304" s="141"/>
      <c r="M304"/>
      <c r="N304"/>
    </row>
    <row r="305" spans="1:14" s="13" customFormat="1" ht="27.75" customHeight="1" x14ac:dyDescent="0.15">
      <c r="A305" s="62"/>
      <c r="B305" s="526"/>
      <c r="C305" s="532"/>
      <c r="D305" s="527"/>
      <c r="E305" s="358"/>
      <c r="F305" s="924" t="s">
        <v>42</v>
      </c>
      <c r="G305" s="924"/>
      <c r="H305" s="586"/>
      <c r="I305" s="654">
        <f>SUBTOTAL(9,I306)</f>
        <v>53100</v>
      </c>
      <c r="J305" s="191">
        <f>SUBTOTAL(9,J306)</f>
        <v>50800</v>
      </c>
      <c r="K305" s="383">
        <f t="shared" si="12"/>
        <v>2300</v>
      </c>
      <c r="L305" s="412"/>
      <c r="M305" s="12"/>
      <c r="N305" s="12"/>
    </row>
    <row r="306" spans="1:14" s="17" customFormat="1" ht="27.75" customHeight="1" x14ac:dyDescent="0.15">
      <c r="A306" s="63"/>
      <c r="B306" s="107"/>
      <c r="C306" s="532"/>
      <c r="D306" s="111"/>
      <c r="E306" s="14"/>
      <c r="F306" s="356"/>
      <c r="G306" s="15" t="s">
        <v>43</v>
      </c>
      <c r="H306" s="440" t="s">
        <v>485</v>
      </c>
      <c r="I306" s="655">
        <v>53100</v>
      </c>
      <c r="J306" s="61">
        <v>50800</v>
      </c>
      <c r="K306" s="327">
        <f t="shared" ref="K306:K337" si="16">I306-J306</f>
        <v>2300</v>
      </c>
      <c r="L306" s="141"/>
      <c r="M306"/>
      <c r="N306"/>
    </row>
    <row r="307" spans="1:14" s="5" customFormat="1" ht="27.75" customHeight="1" x14ac:dyDescent="0.15">
      <c r="A307" s="62"/>
      <c r="B307" s="526"/>
      <c r="C307" s="56"/>
      <c r="D307" s="939" t="s">
        <v>71</v>
      </c>
      <c r="E307" s="939"/>
      <c r="F307" s="939"/>
      <c r="G307" s="939"/>
      <c r="H307" s="584"/>
      <c r="I307" s="669">
        <f>SUBTOTAL(9,I308:I339)</f>
        <v>148950</v>
      </c>
      <c r="J307" s="179">
        <f>SUBTOTAL(9,J308:J339)</f>
        <v>135300</v>
      </c>
      <c r="K307" s="382">
        <f t="shared" si="16"/>
        <v>13650</v>
      </c>
      <c r="L307" s="141"/>
      <c r="M307"/>
      <c r="N307"/>
    </row>
    <row r="308" spans="1:14" s="5" customFormat="1" ht="27.75" customHeight="1" x14ac:dyDescent="0.15">
      <c r="A308" s="62"/>
      <c r="B308" s="526"/>
      <c r="C308" s="532"/>
      <c r="D308" s="525"/>
      <c r="E308" s="940" t="s">
        <v>4</v>
      </c>
      <c r="F308" s="941"/>
      <c r="G308" s="942"/>
      <c r="H308" s="585"/>
      <c r="I308" s="653">
        <f>SUBTOTAL(9,I309:I321)</f>
        <v>28780</v>
      </c>
      <c r="J308" s="171">
        <f>SUBTOTAL(9,J309:J321)</f>
        <v>27510</v>
      </c>
      <c r="K308" s="321">
        <f t="shared" si="16"/>
        <v>1270</v>
      </c>
      <c r="L308" s="141"/>
      <c r="M308"/>
      <c r="N308"/>
    </row>
    <row r="309" spans="1:14" s="13" customFormat="1" ht="27.75" customHeight="1" x14ac:dyDescent="0.15">
      <c r="A309" s="62"/>
      <c r="B309" s="526"/>
      <c r="C309" s="532"/>
      <c r="D309" s="527"/>
      <c r="E309" s="430"/>
      <c r="F309" s="924" t="s">
        <v>8</v>
      </c>
      <c r="G309" s="924"/>
      <c r="H309" s="586"/>
      <c r="I309" s="671">
        <f>SUBTOTAL(9,I310:I312)</f>
        <v>20445</v>
      </c>
      <c r="J309" s="121">
        <f>SUBTOTAL(9,J310:J312)</f>
        <v>18950</v>
      </c>
      <c r="K309" s="326">
        <f t="shared" si="16"/>
        <v>1495</v>
      </c>
      <c r="L309" s="412"/>
      <c r="M309" s="12"/>
      <c r="N309" s="12"/>
    </row>
    <row r="310" spans="1:14" s="17" customFormat="1" ht="27.75" customHeight="1" x14ac:dyDescent="0.15">
      <c r="A310" s="63"/>
      <c r="B310" s="107"/>
      <c r="C310" s="14"/>
      <c r="D310" s="111"/>
      <c r="E310" s="14"/>
      <c r="F310" s="429"/>
      <c r="G310" s="15" t="s">
        <v>72</v>
      </c>
      <c r="H310" s="447" t="s">
        <v>427</v>
      </c>
      <c r="I310" s="655">
        <v>20000</v>
      </c>
      <c r="J310" s="16">
        <v>18400</v>
      </c>
      <c r="K310" s="390">
        <f t="shared" si="16"/>
        <v>1600</v>
      </c>
      <c r="L310" s="141"/>
      <c r="M310"/>
      <c r="N310"/>
    </row>
    <row r="311" spans="1:14" s="17" customFormat="1" ht="27.75" customHeight="1" x14ac:dyDescent="0.15">
      <c r="A311" s="63"/>
      <c r="B311" s="107"/>
      <c r="C311" s="14"/>
      <c r="D311" s="111"/>
      <c r="E311" s="14"/>
      <c r="F311" s="429"/>
      <c r="G311" s="15" t="s">
        <v>73</v>
      </c>
      <c r="H311" s="473" t="s">
        <v>428</v>
      </c>
      <c r="I311" s="655">
        <v>400</v>
      </c>
      <c r="J311" s="16">
        <v>400</v>
      </c>
      <c r="K311" s="390">
        <f t="shared" si="16"/>
        <v>0</v>
      </c>
      <c r="L311" s="141"/>
      <c r="M311"/>
      <c r="N311"/>
    </row>
    <row r="312" spans="1:14" s="17" customFormat="1" ht="27.75" customHeight="1" x14ac:dyDescent="0.15">
      <c r="A312" s="63"/>
      <c r="B312" s="107"/>
      <c r="C312" s="14"/>
      <c r="D312" s="111"/>
      <c r="E312" s="14"/>
      <c r="F312" s="429"/>
      <c r="G312" s="15" t="s">
        <v>74</v>
      </c>
      <c r="H312" s="473" t="s">
        <v>429</v>
      </c>
      <c r="I312" s="655">
        <v>45</v>
      </c>
      <c r="J312" s="61">
        <v>150</v>
      </c>
      <c r="K312" s="326">
        <f t="shared" si="16"/>
        <v>-105</v>
      </c>
      <c r="L312" s="141"/>
      <c r="M312"/>
      <c r="N312"/>
    </row>
    <row r="313" spans="1:14" s="17" customFormat="1" ht="27.75" customHeight="1" x14ac:dyDescent="0.15">
      <c r="A313" s="63"/>
      <c r="B313" s="107"/>
      <c r="C313" s="14"/>
      <c r="D313" s="111"/>
      <c r="E313" s="14"/>
      <c r="F313" s="952" t="s">
        <v>5</v>
      </c>
      <c r="G313" s="1023"/>
      <c r="H313" s="447"/>
      <c r="I313" s="666">
        <f>SUBTOTAL(9,I314:I314)</f>
        <v>513</v>
      </c>
      <c r="J313" s="193">
        <f>SUBTOTAL(9,J314:J314)</f>
        <v>432</v>
      </c>
      <c r="K313" s="326">
        <f t="shared" si="16"/>
        <v>81</v>
      </c>
      <c r="L313" s="141"/>
      <c r="M313"/>
      <c r="N313"/>
    </row>
    <row r="314" spans="1:14" s="17" customFormat="1" ht="27.75" customHeight="1" x14ac:dyDescent="0.15">
      <c r="A314" s="63"/>
      <c r="B314" s="107"/>
      <c r="C314" s="14"/>
      <c r="D314" s="111"/>
      <c r="E314" s="14"/>
      <c r="F314" s="429"/>
      <c r="G314" s="15" t="s">
        <v>58</v>
      </c>
      <c r="H314" s="473" t="s">
        <v>430</v>
      </c>
      <c r="I314" s="655">
        <v>513</v>
      </c>
      <c r="J314" s="16">
        <v>432</v>
      </c>
      <c r="K314" s="390">
        <f t="shared" si="16"/>
        <v>81</v>
      </c>
      <c r="L314" s="141"/>
      <c r="M314"/>
      <c r="N314"/>
    </row>
    <row r="315" spans="1:14" s="17" customFormat="1" ht="27.75" customHeight="1" x14ac:dyDescent="0.15">
      <c r="A315" s="63"/>
      <c r="B315" s="107"/>
      <c r="C315" s="14"/>
      <c r="D315" s="111"/>
      <c r="E315" s="14"/>
      <c r="F315" s="952" t="s">
        <v>16</v>
      </c>
      <c r="G315" s="1023"/>
      <c r="H315" s="447"/>
      <c r="I315" s="666">
        <f>SUBTOTAL(9,I316:I321)</f>
        <v>7822</v>
      </c>
      <c r="J315" s="193">
        <f>SUBTOTAL(9,J316:J321)</f>
        <v>8128</v>
      </c>
      <c r="K315" s="326">
        <f t="shared" si="16"/>
        <v>-306</v>
      </c>
      <c r="L315" s="141"/>
      <c r="M315"/>
      <c r="N315"/>
    </row>
    <row r="316" spans="1:14" s="17" customFormat="1" ht="27.75" customHeight="1" x14ac:dyDescent="0.15">
      <c r="A316" s="63"/>
      <c r="B316" s="107"/>
      <c r="C316" s="14"/>
      <c r="D316" s="111"/>
      <c r="E316" s="14"/>
      <c r="F316" s="429"/>
      <c r="G316" s="15" t="s">
        <v>75</v>
      </c>
      <c r="H316" s="473" t="s">
        <v>431</v>
      </c>
      <c r="I316" s="655">
        <v>1000</v>
      </c>
      <c r="J316" s="16">
        <v>1500</v>
      </c>
      <c r="K316" s="326">
        <f t="shared" si="16"/>
        <v>-500</v>
      </c>
      <c r="L316" s="141"/>
      <c r="M316"/>
      <c r="N316"/>
    </row>
    <row r="317" spans="1:14" s="17" customFormat="1" ht="27.75" customHeight="1" x14ac:dyDescent="0.15">
      <c r="A317" s="63"/>
      <c r="B317" s="107"/>
      <c r="C317" s="14"/>
      <c r="D317" s="111"/>
      <c r="E317" s="14"/>
      <c r="F317" s="429"/>
      <c r="G317" s="15" t="s">
        <v>77</v>
      </c>
      <c r="H317" s="473" t="s">
        <v>432</v>
      </c>
      <c r="I317" s="655">
        <v>2812</v>
      </c>
      <c r="J317" s="16">
        <v>2178</v>
      </c>
      <c r="K317" s="390">
        <f t="shared" si="16"/>
        <v>634</v>
      </c>
      <c r="L317" s="141"/>
      <c r="M317"/>
      <c r="N317"/>
    </row>
    <row r="318" spans="1:14" s="17" customFormat="1" ht="27.75" customHeight="1" x14ac:dyDescent="0.15">
      <c r="A318" s="63"/>
      <c r="B318" s="107"/>
      <c r="C318" s="14"/>
      <c r="D318" s="111"/>
      <c r="E318" s="14"/>
      <c r="F318" s="429"/>
      <c r="G318" s="15" t="s">
        <v>78</v>
      </c>
      <c r="H318" s="473" t="s">
        <v>433</v>
      </c>
      <c r="I318" s="655">
        <v>2310</v>
      </c>
      <c r="J318" s="61">
        <v>1750</v>
      </c>
      <c r="K318" s="326">
        <f t="shared" si="16"/>
        <v>560</v>
      </c>
      <c r="L318" s="141"/>
      <c r="M318"/>
      <c r="N318"/>
    </row>
    <row r="319" spans="1:14" s="17" customFormat="1" ht="27.75" customHeight="1" x14ac:dyDescent="0.15">
      <c r="A319" s="63"/>
      <c r="B319" s="107"/>
      <c r="C319" s="14"/>
      <c r="D319" s="111"/>
      <c r="E319" s="14"/>
      <c r="F319" s="429"/>
      <c r="G319" s="15" t="s">
        <v>79</v>
      </c>
      <c r="H319" s="473" t="s">
        <v>434</v>
      </c>
      <c r="I319" s="655">
        <v>200</v>
      </c>
      <c r="J319" s="61">
        <v>200</v>
      </c>
      <c r="K319" s="326">
        <f t="shared" si="16"/>
        <v>0</v>
      </c>
      <c r="L319" s="141"/>
      <c r="M319"/>
      <c r="N319"/>
    </row>
    <row r="320" spans="1:14" s="17" customFormat="1" ht="27.75" customHeight="1" x14ac:dyDescent="0.15">
      <c r="A320" s="63"/>
      <c r="B320" s="107"/>
      <c r="C320" s="14"/>
      <c r="D320" s="111"/>
      <c r="E320" s="14"/>
      <c r="F320" s="429"/>
      <c r="G320" s="15" t="s">
        <v>81</v>
      </c>
      <c r="H320" s="473" t="s">
        <v>435</v>
      </c>
      <c r="I320" s="655">
        <v>1500</v>
      </c>
      <c r="J320" s="61">
        <v>1500</v>
      </c>
      <c r="K320" s="326">
        <f t="shared" si="16"/>
        <v>0</v>
      </c>
      <c r="L320" s="141"/>
      <c r="M320"/>
      <c r="N320"/>
    </row>
    <row r="321" spans="1:14" s="17" customFormat="1" ht="27.75" customHeight="1" x14ac:dyDescent="0.15">
      <c r="A321" s="63"/>
      <c r="B321" s="107"/>
      <c r="C321" s="14"/>
      <c r="D321" s="111"/>
      <c r="E321" s="14"/>
      <c r="F321" s="429"/>
      <c r="G321" s="15" t="s">
        <v>82</v>
      </c>
      <c r="H321" s="473"/>
      <c r="I321" s="655">
        <v>0</v>
      </c>
      <c r="J321" s="294">
        <v>1000</v>
      </c>
      <c r="K321" s="390">
        <f t="shared" si="16"/>
        <v>-1000</v>
      </c>
      <c r="L321" s="141"/>
      <c r="M321"/>
      <c r="N321"/>
    </row>
    <row r="322" spans="1:14" s="5" customFormat="1" ht="27.75" customHeight="1" x14ac:dyDescent="0.15">
      <c r="A322" s="62"/>
      <c r="B322" s="526"/>
      <c r="C322" s="532"/>
      <c r="D322" s="527"/>
      <c r="E322" s="940" t="s">
        <v>12</v>
      </c>
      <c r="F322" s="941"/>
      <c r="G322" s="942"/>
      <c r="H322" s="585"/>
      <c r="I322" s="653">
        <f>SUBTOTAL(9,I323:I326)</f>
        <v>5920</v>
      </c>
      <c r="J322" s="171">
        <f>SUBTOTAL(9,J323:J326)</f>
        <v>5920</v>
      </c>
      <c r="K322" s="321">
        <f t="shared" si="16"/>
        <v>0</v>
      </c>
      <c r="L322" s="141"/>
      <c r="M322"/>
      <c r="N322"/>
    </row>
    <row r="323" spans="1:14" s="17" customFormat="1" ht="27.75" customHeight="1" x14ac:dyDescent="0.15">
      <c r="A323" s="63"/>
      <c r="B323" s="107"/>
      <c r="C323" s="14"/>
      <c r="D323" s="111"/>
      <c r="E323" s="14"/>
      <c r="F323" s="924" t="s">
        <v>13</v>
      </c>
      <c r="G323" s="924"/>
      <c r="H323" s="447"/>
      <c r="I323" s="663">
        <f>SUBTOTAL(9,I324:I326)</f>
        <v>5920</v>
      </c>
      <c r="J323" s="64">
        <f>SUBTOTAL(9,J324:J326)</f>
        <v>5920</v>
      </c>
      <c r="K323" s="383">
        <f t="shared" si="16"/>
        <v>0</v>
      </c>
      <c r="L323" s="141"/>
      <c r="M323"/>
      <c r="N323"/>
    </row>
    <row r="324" spans="1:14" s="17" customFormat="1" ht="27.75" customHeight="1" x14ac:dyDescent="0.15">
      <c r="A324" s="63"/>
      <c r="B324" s="107"/>
      <c r="C324" s="14"/>
      <c r="D324" s="111"/>
      <c r="E324" s="14"/>
      <c r="F324" s="356"/>
      <c r="G324" s="15" t="s">
        <v>166</v>
      </c>
      <c r="H324" s="606" t="s">
        <v>326</v>
      </c>
      <c r="I324" s="655">
        <v>960</v>
      </c>
      <c r="J324" s="61">
        <v>960</v>
      </c>
      <c r="K324" s="383">
        <f t="shared" si="16"/>
        <v>0</v>
      </c>
      <c r="L324" s="141"/>
      <c r="M324"/>
      <c r="N324"/>
    </row>
    <row r="325" spans="1:14" s="17" customFormat="1" ht="27.75" customHeight="1" x14ac:dyDescent="0.15">
      <c r="A325" s="744"/>
      <c r="B325" s="116"/>
      <c r="C325" s="114"/>
      <c r="D325" s="115"/>
      <c r="E325" s="114"/>
      <c r="F325" s="547"/>
      <c r="G325" s="548" t="s">
        <v>90</v>
      </c>
      <c r="H325" s="740" t="s">
        <v>327</v>
      </c>
      <c r="I325" s="662">
        <v>3360</v>
      </c>
      <c r="J325" s="293">
        <v>3360</v>
      </c>
      <c r="K325" s="388">
        <f t="shared" si="16"/>
        <v>0</v>
      </c>
      <c r="L325" s="141"/>
      <c r="M325"/>
      <c r="N325"/>
    </row>
    <row r="326" spans="1:14" s="17" customFormat="1" ht="27.75" customHeight="1" x14ac:dyDescent="0.15">
      <c r="A326" s="63"/>
      <c r="B326" s="107"/>
      <c r="C326" s="14"/>
      <c r="D326" s="111"/>
      <c r="E326" s="14"/>
      <c r="F326" s="514"/>
      <c r="G326" s="15" t="s">
        <v>253</v>
      </c>
      <c r="H326" s="607" t="s">
        <v>328</v>
      </c>
      <c r="I326" s="655">
        <v>1600</v>
      </c>
      <c r="J326" s="61">
        <v>1600</v>
      </c>
      <c r="K326" s="383">
        <f t="shared" si="16"/>
        <v>0</v>
      </c>
      <c r="L326" s="141"/>
      <c r="M326"/>
      <c r="N326"/>
    </row>
    <row r="327" spans="1:14" s="5" customFormat="1" ht="27.75" customHeight="1" x14ac:dyDescent="0.15">
      <c r="A327" s="62"/>
      <c r="B327" s="526"/>
      <c r="C327" s="532"/>
      <c r="D327" s="527"/>
      <c r="E327" s="940" t="s">
        <v>14</v>
      </c>
      <c r="F327" s="941"/>
      <c r="G327" s="942"/>
      <c r="H327" s="585"/>
      <c r="I327" s="653">
        <f>SUBTOTAL(9,I328:I332)</f>
        <v>17150</v>
      </c>
      <c r="J327" s="171">
        <f>SUBTOTAL(9,J328:J332)</f>
        <v>16050</v>
      </c>
      <c r="K327" s="321">
        <f t="shared" si="16"/>
        <v>1100</v>
      </c>
      <c r="L327" s="141"/>
      <c r="M327"/>
      <c r="N327"/>
    </row>
    <row r="328" spans="1:14" s="17" customFormat="1" ht="27.75" customHeight="1" x14ac:dyDescent="0.15">
      <c r="A328" s="63"/>
      <c r="B328" s="107"/>
      <c r="C328" s="14"/>
      <c r="D328" s="111"/>
      <c r="E328" s="14"/>
      <c r="F328" s="948" t="s">
        <v>15</v>
      </c>
      <c r="G328" s="948"/>
      <c r="H328" s="447"/>
      <c r="I328" s="666">
        <f t="shared" ref="I328:J328" si="17">SUBTOTAL(9,I329:I332)</f>
        <v>17150</v>
      </c>
      <c r="J328" s="193">
        <f t="shared" si="17"/>
        <v>16050</v>
      </c>
      <c r="K328" s="326">
        <f t="shared" si="16"/>
        <v>1100</v>
      </c>
      <c r="L328" s="141"/>
      <c r="M328"/>
      <c r="N328"/>
    </row>
    <row r="329" spans="1:14" s="17" customFormat="1" ht="27.75" customHeight="1" x14ac:dyDescent="0.15">
      <c r="A329" s="63"/>
      <c r="B329" s="107"/>
      <c r="C329" s="14"/>
      <c r="D329" s="111"/>
      <c r="E329" s="14"/>
      <c r="F329" s="429"/>
      <c r="G329" s="15" t="s">
        <v>85</v>
      </c>
      <c r="H329" s="473" t="s">
        <v>365</v>
      </c>
      <c r="I329" s="655">
        <v>7000</v>
      </c>
      <c r="J329" s="61">
        <v>7000</v>
      </c>
      <c r="K329" s="326">
        <f t="shared" si="16"/>
        <v>0</v>
      </c>
      <c r="L329" s="141"/>
      <c r="M329"/>
      <c r="N329"/>
    </row>
    <row r="330" spans="1:14" s="17" customFormat="1" ht="27.75" customHeight="1" x14ac:dyDescent="0.15">
      <c r="A330" s="63"/>
      <c r="B330" s="107"/>
      <c r="C330" s="14"/>
      <c r="D330" s="111"/>
      <c r="E330" s="14"/>
      <c r="F330" s="429"/>
      <c r="G330" s="15" t="s">
        <v>86</v>
      </c>
      <c r="H330" s="474" t="s">
        <v>436</v>
      </c>
      <c r="I330" s="655">
        <v>1450</v>
      </c>
      <c r="J330" s="61">
        <v>1250</v>
      </c>
      <c r="K330" s="326">
        <f t="shared" si="16"/>
        <v>200</v>
      </c>
      <c r="L330" s="141"/>
      <c r="M330"/>
      <c r="N330"/>
    </row>
    <row r="331" spans="1:14" s="17" customFormat="1" ht="27.75" customHeight="1" x14ac:dyDescent="0.15">
      <c r="A331" s="63"/>
      <c r="B331" s="107"/>
      <c r="C331" s="14"/>
      <c r="D331" s="111"/>
      <c r="E331" s="14"/>
      <c r="F331" s="429"/>
      <c r="G331" s="15" t="s">
        <v>87</v>
      </c>
      <c r="H331" s="473" t="s">
        <v>437</v>
      </c>
      <c r="I331" s="655">
        <v>8700</v>
      </c>
      <c r="J331" s="61">
        <v>7500</v>
      </c>
      <c r="K331" s="326">
        <f t="shared" si="16"/>
        <v>1200</v>
      </c>
      <c r="L331" s="141"/>
      <c r="M331"/>
      <c r="N331"/>
    </row>
    <row r="332" spans="1:14" s="648" customFormat="1" ht="27.75" hidden="1" customHeight="1" x14ac:dyDescent="0.15">
      <c r="A332" s="744"/>
      <c r="B332" s="116"/>
      <c r="C332" s="114"/>
      <c r="D332" s="115"/>
      <c r="E332" s="114"/>
      <c r="F332" s="547"/>
      <c r="G332" s="548" t="s">
        <v>88</v>
      </c>
      <c r="H332" s="646"/>
      <c r="I332" s="662">
        <v>0</v>
      </c>
      <c r="J332" s="293">
        <v>300</v>
      </c>
      <c r="K332" s="388">
        <f t="shared" si="16"/>
        <v>-300</v>
      </c>
      <c r="L332" s="543"/>
      <c r="M332" s="647"/>
      <c r="N332" s="647"/>
    </row>
    <row r="333" spans="1:14" s="5" customFormat="1" ht="27.75" customHeight="1" x14ac:dyDescent="0.15">
      <c r="A333" s="62"/>
      <c r="B333" s="526"/>
      <c r="C333" s="532"/>
      <c r="D333" s="527"/>
      <c r="E333" s="940" t="s">
        <v>26</v>
      </c>
      <c r="F333" s="941"/>
      <c r="G333" s="942"/>
      <c r="H333" s="585"/>
      <c r="I333" s="653">
        <f>SUBTOTAL(9,I334:I339)</f>
        <v>97100</v>
      </c>
      <c r="J333" s="171">
        <f>SUBTOTAL(9,J334:J339)</f>
        <v>85820</v>
      </c>
      <c r="K333" s="321">
        <f t="shared" si="16"/>
        <v>11280</v>
      </c>
      <c r="L333" s="141"/>
      <c r="M333"/>
      <c r="N333"/>
    </row>
    <row r="334" spans="1:14" s="17" customFormat="1" ht="27.75" customHeight="1" x14ac:dyDescent="0.15">
      <c r="A334" s="63"/>
      <c r="B334" s="107"/>
      <c r="C334" s="14"/>
      <c r="D334" s="111"/>
      <c r="E334" s="14"/>
      <c r="F334" s="924" t="s">
        <v>27</v>
      </c>
      <c r="G334" s="924"/>
      <c r="H334" s="447"/>
      <c r="I334" s="667">
        <f>SUBTOTAL(9,I335:I339)</f>
        <v>97100</v>
      </c>
      <c r="J334" s="66">
        <f>SUBTOTAL(9,J335:J339)</f>
        <v>85820</v>
      </c>
      <c r="K334" s="383">
        <f t="shared" si="16"/>
        <v>11280</v>
      </c>
      <c r="L334" s="141"/>
      <c r="M334"/>
      <c r="N334"/>
    </row>
    <row r="335" spans="1:14" s="17" customFormat="1" ht="27.75" customHeight="1" x14ac:dyDescent="0.15">
      <c r="A335" s="63"/>
      <c r="B335" s="107"/>
      <c r="C335" s="14"/>
      <c r="D335" s="111"/>
      <c r="E335" s="14"/>
      <c r="F335" s="356"/>
      <c r="G335" s="15" t="s">
        <v>89</v>
      </c>
      <c r="H335" s="609" t="s">
        <v>329</v>
      </c>
      <c r="I335" s="655">
        <v>12000</v>
      </c>
      <c r="J335" s="16">
        <v>9600</v>
      </c>
      <c r="K335" s="384">
        <f t="shared" si="16"/>
        <v>2400</v>
      </c>
      <c r="L335" s="141"/>
      <c r="M335"/>
      <c r="N335"/>
    </row>
    <row r="336" spans="1:14" s="17" customFormat="1" ht="27.75" customHeight="1" x14ac:dyDescent="0.15">
      <c r="A336" s="63"/>
      <c r="B336" s="107"/>
      <c r="C336" s="14"/>
      <c r="D336" s="111"/>
      <c r="E336" s="14"/>
      <c r="F336" s="356"/>
      <c r="G336" s="15" t="s">
        <v>90</v>
      </c>
      <c r="H336" s="438" t="s">
        <v>330</v>
      </c>
      <c r="I336" s="655">
        <v>6400</v>
      </c>
      <c r="J336" s="16">
        <v>6400</v>
      </c>
      <c r="K336" s="384">
        <f t="shared" si="16"/>
        <v>0</v>
      </c>
      <c r="L336" s="141"/>
      <c r="M336"/>
      <c r="N336"/>
    </row>
    <row r="337" spans="1:14" s="17" customFormat="1" ht="27.75" customHeight="1" x14ac:dyDescent="0.15">
      <c r="A337" s="63"/>
      <c r="B337" s="107"/>
      <c r="C337" s="14"/>
      <c r="D337" s="111"/>
      <c r="E337" s="14"/>
      <c r="F337" s="356"/>
      <c r="G337" s="15" t="s">
        <v>253</v>
      </c>
      <c r="H337" s="438" t="s">
        <v>331</v>
      </c>
      <c r="I337" s="655">
        <v>32400</v>
      </c>
      <c r="J337" s="61">
        <v>25920</v>
      </c>
      <c r="K337" s="385">
        <f t="shared" si="16"/>
        <v>6480</v>
      </c>
      <c r="L337" s="141"/>
      <c r="M337"/>
      <c r="N337"/>
    </row>
    <row r="338" spans="1:14" s="17" customFormat="1" ht="27.75" customHeight="1" x14ac:dyDescent="0.15">
      <c r="A338" s="63"/>
      <c r="B338" s="107"/>
      <c r="C338" s="14"/>
      <c r="D338" s="111"/>
      <c r="E338" s="14"/>
      <c r="F338" s="356"/>
      <c r="G338" s="15" t="s">
        <v>91</v>
      </c>
      <c r="H338" s="609" t="s">
        <v>332</v>
      </c>
      <c r="I338" s="655">
        <v>43200</v>
      </c>
      <c r="J338" s="61">
        <v>41600</v>
      </c>
      <c r="K338" s="383">
        <f t="shared" ref="K338:K357" si="18">I338-J338</f>
        <v>1600</v>
      </c>
      <c r="L338" s="141"/>
      <c r="M338"/>
      <c r="N338"/>
    </row>
    <row r="339" spans="1:14" s="17" customFormat="1" ht="27.75" customHeight="1" x14ac:dyDescent="0.15">
      <c r="A339" s="63"/>
      <c r="B339" s="107"/>
      <c r="C339" s="14"/>
      <c r="D339" s="111"/>
      <c r="E339" s="14"/>
      <c r="F339" s="356"/>
      <c r="G339" s="15" t="s">
        <v>92</v>
      </c>
      <c r="H339" s="609" t="s">
        <v>333</v>
      </c>
      <c r="I339" s="655">
        <v>3100</v>
      </c>
      <c r="J339" s="61">
        <v>2300</v>
      </c>
      <c r="K339" s="386">
        <f t="shared" si="18"/>
        <v>800</v>
      </c>
      <c r="L339" s="141"/>
      <c r="M339"/>
      <c r="N339"/>
    </row>
    <row r="340" spans="1:14" s="5" customFormat="1" ht="27.75" customHeight="1" x14ac:dyDescent="0.15">
      <c r="A340" s="62"/>
      <c r="B340" s="526"/>
      <c r="C340" s="532"/>
      <c r="D340" s="939" t="s">
        <v>93</v>
      </c>
      <c r="E340" s="939"/>
      <c r="F340" s="939"/>
      <c r="G340" s="939"/>
      <c r="H340" s="584"/>
      <c r="I340" s="669">
        <f>SUBTOTAL(9,I341:I356)</f>
        <v>8000</v>
      </c>
      <c r="J340" s="179">
        <f>SUBTOTAL(9,J341:J356)</f>
        <v>8000</v>
      </c>
      <c r="K340" s="382">
        <f t="shared" si="18"/>
        <v>0</v>
      </c>
      <c r="L340" s="141"/>
      <c r="M340"/>
      <c r="N340"/>
    </row>
    <row r="341" spans="1:14" s="5" customFormat="1" ht="27.75" customHeight="1" x14ac:dyDescent="0.15">
      <c r="A341" s="62"/>
      <c r="B341" s="526"/>
      <c r="C341" s="532"/>
      <c r="D341" s="527"/>
      <c r="E341" s="940" t="s">
        <v>4</v>
      </c>
      <c r="F341" s="941"/>
      <c r="G341" s="942"/>
      <c r="H341" s="585"/>
      <c r="I341" s="653">
        <f>SUBTOTAL(9,I342:I347)</f>
        <v>346</v>
      </c>
      <c r="J341" s="171">
        <f>SUBTOTAL(9,J342:J347)</f>
        <v>395</v>
      </c>
      <c r="K341" s="321">
        <f t="shared" si="18"/>
        <v>-49</v>
      </c>
      <c r="L341" s="141"/>
      <c r="M341"/>
      <c r="N341"/>
    </row>
    <row r="342" spans="1:14" s="17" customFormat="1" ht="27.75" customHeight="1" x14ac:dyDescent="0.15">
      <c r="A342" s="63"/>
      <c r="B342" s="107"/>
      <c r="C342" s="14"/>
      <c r="D342" s="111"/>
      <c r="E342" s="14"/>
      <c r="F342" s="924" t="s">
        <v>8</v>
      </c>
      <c r="G342" s="924"/>
      <c r="H342" s="586"/>
      <c r="I342" s="667">
        <f>SUBTOTAL(9,I343:I343)</f>
        <v>60</v>
      </c>
      <c r="J342" s="66">
        <f>SUBTOTAL(9,J343:J343)</f>
        <v>60</v>
      </c>
      <c r="K342" s="383">
        <f t="shared" si="18"/>
        <v>0</v>
      </c>
      <c r="L342" s="141"/>
      <c r="M342"/>
      <c r="N342"/>
    </row>
    <row r="343" spans="1:14" s="17" customFormat="1" ht="27.75" customHeight="1" x14ac:dyDescent="0.15">
      <c r="A343" s="63"/>
      <c r="B343" s="107"/>
      <c r="C343" s="14"/>
      <c r="D343" s="111"/>
      <c r="E343" s="14"/>
      <c r="F343" s="429"/>
      <c r="G343" s="528" t="s">
        <v>74</v>
      </c>
      <c r="H343" s="473" t="s">
        <v>334</v>
      </c>
      <c r="I343" s="655">
        <v>60</v>
      </c>
      <c r="J343" s="16">
        <v>60</v>
      </c>
      <c r="K343" s="390">
        <f t="shared" si="18"/>
        <v>0</v>
      </c>
      <c r="L343" s="141"/>
      <c r="M343"/>
      <c r="N343"/>
    </row>
    <row r="344" spans="1:14" s="17" customFormat="1" ht="27.75" customHeight="1" x14ac:dyDescent="0.15">
      <c r="A344" s="63"/>
      <c r="B344" s="107"/>
      <c r="C344" s="14"/>
      <c r="D344" s="111"/>
      <c r="E344" s="14"/>
      <c r="F344" s="948" t="s">
        <v>5</v>
      </c>
      <c r="G344" s="948"/>
      <c r="H344" s="447"/>
      <c r="I344" s="666">
        <f>SUBTOTAL(9,I345:I345)</f>
        <v>216</v>
      </c>
      <c r="J344" s="193">
        <f>SUBTOTAL(9,J345:J345)</f>
        <v>135</v>
      </c>
      <c r="K344" s="326">
        <f t="shared" si="18"/>
        <v>81</v>
      </c>
      <c r="L344" s="141"/>
      <c r="M344"/>
      <c r="N344"/>
    </row>
    <row r="345" spans="1:14" s="17" customFormat="1" ht="27.75" customHeight="1" x14ac:dyDescent="0.15">
      <c r="A345" s="63"/>
      <c r="B345" s="107"/>
      <c r="C345" s="14"/>
      <c r="D345" s="111"/>
      <c r="E345" s="14"/>
      <c r="F345" s="429"/>
      <c r="G345" s="15" t="s">
        <v>58</v>
      </c>
      <c r="H345" s="473" t="s">
        <v>438</v>
      </c>
      <c r="I345" s="655">
        <v>216</v>
      </c>
      <c r="J345" s="61">
        <v>135</v>
      </c>
      <c r="K345" s="326">
        <f t="shared" si="18"/>
        <v>81</v>
      </c>
      <c r="L345" s="141"/>
      <c r="M345"/>
      <c r="N345"/>
    </row>
    <row r="346" spans="1:14" s="17" customFormat="1" ht="27.75" customHeight="1" x14ac:dyDescent="0.15">
      <c r="A346" s="63"/>
      <c r="B346" s="107"/>
      <c r="C346" s="14"/>
      <c r="D346" s="111"/>
      <c r="E346" s="14"/>
      <c r="F346" s="948" t="s">
        <v>16</v>
      </c>
      <c r="G346" s="948"/>
      <c r="H346" s="447"/>
      <c r="I346" s="666">
        <f>SUBTOTAL(9,I347:I347)</f>
        <v>70</v>
      </c>
      <c r="J346" s="193">
        <f>SUBTOTAL(9,J347:J347)</f>
        <v>200</v>
      </c>
      <c r="K346" s="326">
        <f t="shared" si="18"/>
        <v>-130</v>
      </c>
      <c r="L346" s="141"/>
      <c r="M346"/>
      <c r="N346"/>
    </row>
    <row r="347" spans="1:14" s="17" customFormat="1" ht="27.75" customHeight="1" x14ac:dyDescent="0.15">
      <c r="A347" s="63"/>
      <c r="B347" s="107"/>
      <c r="C347" s="14"/>
      <c r="D347" s="111"/>
      <c r="E347" s="14"/>
      <c r="F347" s="429"/>
      <c r="G347" s="15" t="s">
        <v>209</v>
      </c>
      <c r="H347" s="473" t="s">
        <v>439</v>
      </c>
      <c r="I347" s="655">
        <v>70</v>
      </c>
      <c r="J347" s="61">
        <v>200</v>
      </c>
      <c r="K347" s="326">
        <f t="shared" si="18"/>
        <v>-130</v>
      </c>
      <c r="L347" s="141"/>
      <c r="M347"/>
      <c r="N347"/>
    </row>
    <row r="348" spans="1:14" s="5" customFormat="1" ht="27.75" customHeight="1" x14ac:dyDescent="0.15">
      <c r="A348" s="62"/>
      <c r="B348" s="526"/>
      <c r="C348" s="532"/>
      <c r="D348" s="527"/>
      <c r="E348" s="940" t="s">
        <v>12</v>
      </c>
      <c r="F348" s="941"/>
      <c r="G348" s="942"/>
      <c r="H348" s="585"/>
      <c r="I348" s="653">
        <f>SUBTOTAL(9,I349:I352)</f>
        <v>1020</v>
      </c>
      <c r="J348" s="171">
        <f>SUBTOTAL(9,J349:J352)</f>
        <v>725</v>
      </c>
      <c r="K348" s="321">
        <f t="shared" si="18"/>
        <v>295</v>
      </c>
      <c r="L348" s="141"/>
      <c r="M348"/>
      <c r="N348"/>
    </row>
    <row r="349" spans="1:14" s="17" customFormat="1" ht="27.75" customHeight="1" x14ac:dyDescent="0.15">
      <c r="A349" s="63"/>
      <c r="B349" s="107"/>
      <c r="C349" s="14"/>
      <c r="D349" s="111"/>
      <c r="E349" s="14"/>
      <c r="F349" s="924" t="s">
        <v>13</v>
      </c>
      <c r="G349" s="924"/>
      <c r="H349" s="447"/>
      <c r="I349" s="667">
        <f>SUBTOTAL(9,I350:I352)</f>
        <v>1020</v>
      </c>
      <c r="J349" s="66">
        <f>SUBTOTAL(9,J350:J352)</f>
        <v>725</v>
      </c>
      <c r="K349" s="387">
        <f t="shared" si="18"/>
        <v>295</v>
      </c>
      <c r="L349" s="141"/>
      <c r="M349"/>
      <c r="N349"/>
    </row>
    <row r="350" spans="1:14" s="17" customFormat="1" ht="27.75" customHeight="1" x14ac:dyDescent="0.15">
      <c r="A350" s="63"/>
      <c r="B350" s="107"/>
      <c r="C350" s="14"/>
      <c r="D350" s="111"/>
      <c r="E350" s="14"/>
      <c r="F350" s="429"/>
      <c r="G350" s="15" t="s">
        <v>83</v>
      </c>
      <c r="H350" s="438" t="s">
        <v>440</v>
      </c>
      <c r="I350" s="655">
        <v>300</v>
      </c>
      <c r="J350" s="61">
        <v>125</v>
      </c>
      <c r="K350" s="383">
        <f t="shared" si="18"/>
        <v>175</v>
      </c>
      <c r="L350" s="141"/>
      <c r="M350"/>
      <c r="N350"/>
    </row>
    <row r="351" spans="1:14" s="17" customFormat="1" ht="27.75" customHeight="1" x14ac:dyDescent="0.15">
      <c r="A351" s="63"/>
      <c r="B351" s="107"/>
      <c r="C351" s="14"/>
      <c r="D351" s="111"/>
      <c r="E351" s="14"/>
      <c r="F351" s="429"/>
      <c r="G351" s="15" t="s">
        <v>63</v>
      </c>
      <c r="H351" s="438" t="s">
        <v>441</v>
      </c>
      <c r="I351" s="655">
        <v>420</v>
      </c>
      <c r="J351" s="61">
        <v>350</v>
      </c>
      <c r="K351" s="383">
        <f t="shared" si="18"/>
        <v>70</v>
      </c>
      <c r="L351" s="141"/>
      <c r="M351"/>
      <c r="N351"/>
    </row>
    <row r="352" spans="1:14" s="17" customFormat="1" ht="27.75" customHeight="1" x14ac:dyDescent="0.15">
      <c r="A352" s="63"/>
      <c r="B352" s="107"/>
      <c r="C352" s="14"/>
      <c r="D352" s="111"/>
      <c r="E352" s="14"/>
      <c r="F352" s="429"/>
      <c r="G352" s="15" t="s">
        <v>84</v>
      </c>
      <c r="H352" s="438" t="s">
        <v>440</v>
      </c>
      <c r="I352" s="655">
        <v>300</v>
      </c>
      <c r="J352" s="61">
        <v>250</v>
      </c>
      <c r="K352" s="383">
        <f t="shared" si="18"/>
        <v>50</v>
      </c>
      <c r="L352" s="141"/>
      <c r="M352"/>
      <c r="N352"/>
    </row>
    <row r="353" spans="1:14" s="5" customFormat="1" ht="27.75" customHeight="1" x14ac:dyDescent="0.15">
      <c r="A353" s="576"/>
      <c r="B353" s="151"/>
      <c r="C353" s="565"/>
      <c r="D353" s="117"/>
      <c r="E353" s="940" t="s">
        <v>14</v>
      </c>
      <c r="F353" s="941"/>
      <c r="G353" s="942"/>
      <c r="H353" s="585"/>
      <c r="I353" s="653">
        <f>SUBTOTAL(9,I354:I356)</f>
        <v>6634</v>
      </c>
      <c r="J353" s="171">
        <f>SUBTOTAL(9,J354:J356)</f>
        <v>6880</v>
      </c>
      <c r="K353" s="321">
        <f t="shared" si="18"/>
        <v>-246</v>
      </c>
      <c r="L353" s="141"/>
      <c r="M353"/>
      <c r="N353"/>
    </row>
    <row r="354" spans="1:14" s="17" customFormat="1" ht="27.75" customHeight="1" x14ac:dyDescent="0.15">
      <c r="A354" s="63"/>
      <c r="B354" s="107"/>
      <c r="C354" s="14"/>
      <c r="D354" s="111"/>
      <c r="E354" s="14"/>
      <c r="F354" s="948" t="s">
        <v>15</v>
      </c>
      <c r="G354" s="948"/>
      <c r="H354" s="447"/>
      <c r="I354" s="666">
        <f>SUBTOTAL(9,I355:I356)</f>
        <v>6634</v>
      </c>
      <c r="J354" s="193">
        <f>SUBTOTAL(9,J355:J356)</f>
        <v>6880</v>
      </c>
      <c r="K354" s="383">
        <f t="shared" si="18"/>
        <v>-246</v>
      </c>
      <c r="L354" s="141"/>
      <c r="M354"/>
      <c r="N354"/>
    </row>
    <row r="355" spans="1:14" s="17" customFormat="1" ht="27.75" customHeight="1" x14ac:dyDescent="0.15">
      <c r="A355" s="63"/>
      <c r="B355" s="107"/>
      <c r="C355" s="14"/>
      <c r="D355" s="111"/>
      <c r="E355" s="14"/>
      <c r="F355" s="531"/>
      <c r="G355" s="528" t="s">
        <v>87</v>
      </c>
      <c r="H355" s="440" t="s">
        <v>442</v>
      </c>
      <c r="I355" s="655">
        <v>6000</v>
      </c>
      <c r="J355" s="16">
        <v>6600</v>
      </c>
      <c r="K355" s="384">
        <f t="shared" si="18"/>
        <v>-600</v>
      </c>
      <c r="L355" s="141"/>
      <c r="M355"/>
      <c r="N355"/>
    </row>
    <row r="356" spans="1:14" s="17" customFormat="1" ht="27.75" customHeight="1" x14ac:dyDescent="0.15">
      <c r="A356" s="63"/>
      <c r="B356" s="107"/>
      <c r="C356" s="14"/>
      <c r="D356" s="111"/>
      <c r="E356" s="14"/>
      <c r="F356" s="429"/>
      <c r="G356" s="15" t="s">
        <v>210</v>
      </c>
      <c r="H356" s="474" t="s">
        <v>443</v>
      </c>
      <c r="I356" s="655">
        <v>634</v>
      </c>
      <c r="J356" s="61">
        <v>280</v>
      </c>
      <c r="K356" s="388">
        <f t="shared" si="18"/>
        <v>354</v>
      </c>
      <c r="L356" s="141"/>
      <c r="M356"/>
      <c r="N356"/>
    </row>
    <row r="357" spans="1:14" s="5" customFormat="1" ht="27.75" customHeight="1" x14ac:dyDescent="0.15">
      <c r="A357" s="62"/>
      <c r="B357" s="526"/>
      <c r="C357" s="532"/>
      <c r="D357" s="939" t="s">
        <v>94</v>
      </c>
      <c r="E357" s="939"/>
      <c r="F357" s="939"/>
      <c r="G357" s="939"/>
      <c r="H357" s="584"/>
      <c r="I357" s="669">
        <f>SUBTOTAL(9,I358:I392)</f>
        <v>165527</v>
      </c>
      <c r="J357" s="8">
        <f>SUBTOTAL(9,J358:J392)</f>
        <v>160000</v>
      </c>
      <c r="K357" s="344">
        <f t="shared" si="18"/>
        <v>5527</v>
      </c>
      <c r="L357" s="141"/>
      <c r="M357"/>
      <c r="N357"/>
    </row>
    <row r="358" spans="1:14" ht="27.75" customHeight="1" x14ac:dyDescent="0.15">
      <c r="A358" s="76"/>
      <c r="B358" s="523"/>
      <c r="C358" s="522"/>
      <c r="D358" s="352"/>
      <c r="E358" s="914" t="s">
        <v>2</v>
      </c>
      <c r="F358" s="914"/>
      <c r="G358" s="914"/>
      <c r="H358" s="596"/>
      <c r="I358" s="670">
        <f>SUBTOTAL(9,I359:I372)</f>
        <v>85000</v>
      </c>
      <c r="J358" s="65">
        <f>SUBTOTAL(9,J359:J372)</f>
        <v>79900</v>
      </c>
      <c r="K358" s="321">
        <f t="shared" ref="K358:K366" si="19">SUM(I358-J358)</f>
        <v>5100</v>
      </c>
      <c r="M358"/>
      <c r="N358"/>
    </row>
    <row r="359" spans="1:14" ht="27.75" customHeight="1" x14ac:dyDescent="0.15">
      <c r="A359" s="76"/>
      <c r="B359" s="523"/>
      <c r="C359" s="522"/>
      <c r="D359" s="354"/>
      <c r="E359" s="352"/>
      <c r="F359" s="973" t="s">
        <v>3</v>
      </c>
      <c r="G359" s="973"/>
      <c r="H359" s="592"/>
      <c r="I359" s="665">
        <f>SUBTOTAL(9,I360:I372)</f>
        <v>85000</v>
      </c>
      <c r="J359" s="66">
        <f>SUBTOTAL(9,J360:J372)</f>
        <v>79900</v>
      </c>
      <c r="K359" s="325">
        <f t="shared" si="19"/>
        <v>5100</v>
      </c>
      <c r="M359"/>
      <c r="N359"/>
    </row>
    <row r="360" spans="1:14" ht="27.75" customHeight="1" x14ac:dyDescent="0.15">
      <c r="A360" s="106"/>
      <c r="B360" s="109"/>
      <c r="C360" s="73"/>
      <c r="D360" s="74"/>
      <c r="E360" s="74"/>
      <c r="F360" s="107"/>
      <c r="G360" s="365" t="s">
        <v>857</v>
      </c>
      <c r="H360" s="440"/>
      <c r="I360" s="666">
        <f>SUBTOTAL(9,I361:I363)</f>
        <v>60000</v>
      </c>
      <c r="J360" s="64">
        <v>66500</v>
      </c>
      <c r="K360" s="325">
        <f t="shared" si="19"/>
        <v>-6500</v>
      </c>
      <c r="M360"/>
      <c r="N360"/>
    </row>
    <row r="361" spans="1:14" ht="27.75" customHeight="1" x14ac:dyDescent="0.15">
      <c r="A361" s="106"/>
      <c r="B361" s="109"/>
      <c r="C361" s="73"/>
      <c r="D361" s="74"/>
      <c r="E361" s="74"/>
      <c r="F361" s="107"/>
      <c r="G361" s="365" t="s">
        <v>444</v>
      </c>
      <c r="H361" s="777" t="s">
        <v>784</v>
      </c>
      <c r="I361" s="672">
        <v>30200</v>
      </c>
      <c r="J361" s="64">
        <v>0</v>
      </c>
      <c r="K361" s="325">
        <f t="shared" si="19"/>
        <v>30200</v>
      </c>
      <c r="M361"/>
      <c r="N361"/>
    </row>
    <row r="362" spans="1:14" ht="27.75" customHeight="1" x14ac:dyDescent="0.15">
      <c r="A362" s="106"/>
      <c r="B362" s="109"/>
      <c r="C362" s="73"/>
      <c r="D362" s="74"/>
      <c r="E362" s="74"/>
      <c r="F362" s="107"/>
      <c r="G362" s="282" t="s">
        <v>785</v>
      </c>
      <c r="H362" s="778" t="s">
        <v>786</v>
      </c>
      <c r="I362" s="672">
        <v>26700</v>
      </c>
      <c r="J362" s="64">
        <v>0</v>
      </c>
      <c r="K362" s="325">
        <f t="shared" si="19"/>
        <v>26700</v>
      </c>
      <c r="M362"/>
      <c r="N362"/>
    </row>
    <row r="363" spans="1:14" ht="27.75" customHeight="1" x14ac:dyDescent="0.15">
      <c r="A363" s="106"/>
      <c r="B363" s="109"/>
      <c r="C363" s="73"/>
      <c r="D363" s="74"/>
      <c r="E363" s="74"/>
      <c r="F363" s="107"/>
      <c r="G363" s="282" t="s">
        <v>445</v>
      </c>
      <c r="H363" s="778" t="s">
        <v>787</v>
      </c>
      <c r="I363" s="672">
        <v>3100</v>
      </c>
      <c r="J363" s="22">
        <v>0</v>
      </c>
      <c r="K363" s="381">
        <f t="shared" si="19"/>
        <v>3100</v>
      </c>
      <c r="M363"/>
      <c r="N363"/>
    </row>
    <row r="364" spans="1:14" ht="27.75" customHeight="1" x14ac:dyDescent="0.15">
      <c r="A364" s="106"/>
      <c r="B364" s="109"/>
      <c r="C364" s="73"/>
      <c r="D364" s="74"/>
      <c r="E364" s="74"/>
      <c r="F364" s="107"/>
      <c r="G364" s="282" t="s">
        <v>95</v>
      </c>
      <c r="H364" s="777"/>
      <c r="I364" s="685">
        <f>SUBTOTAL(9,I365:I372)</f>
        <v>25000</v>
      </c>
      <c r="J364" s="46">
        <f>SUBTOTAL(9,J365:J372)</f>
        <v>13400</v>
      </c>
      <c r="K364" s="381">
        <f t="shared" si="19"/>
        <v>11600</v>
      </c>
      <c r="M364"/>
      <c r="N364"/>
    </row>
    <row r="365" spans="1:14" ht="27.75" customHeight="1" x14ac:dyDescent="0.15">
      <c r="A365" s="106"/>
      <c r="B365" s="760"/>
      <c r="C365" s="142"/>
      <c r="D365" s="424"/>
      <c r="E365" s="142"/>
      <c r="F365" s="285"/>
      <c r="G365" s="283" t="s">
        <v>446</v>
      </c>
      <c r="H365" s="133" t="s">
        <v>859</v>
      </c>
      <c r="I365" s="672">
        <v>2000</v>
      </c>
      <c r="J365" s="22">
        <v>4800</v>
      </c>
      <c r="K365" s="381">
        <f t="shared" si="19"/>
        <v>-2800</v>
      </c>
      <c r="M365"/>
      <c r="N365"/>
    </row>
    <row r="366" spans="1:14" ht="27.75" customHeight="1" x14ac:dyDescent="0.15">
      <c r="A366" s="106"/>
      <c r="B366" s="109"/>
      <c r="C366" s="73"/>
      <c r="D366" s="74"/>
      <c r="E366" s="74"/>
      <c r="F366" s="109"/>
      <c r="G366" s="464" t="s">
        <v>858</v>
      </c>
      <c r="H366" s="133" t="s">
        <v>788</v>
      </c>
      <c r="I366" s="673">
        <v>2400</v>
      </c>
      <c r="J366" s="22">
        <v>0</v>
      </c>
      <c r="K366" s="325">
        <f t="shared" si="19"/>
        <v>2400</v>
      </c>
      <c r="L366"/>
      <c r="M366"/>
      <c r="N366"/>
    </row>
    <row r="367" spans="1:14" ht="27.75" customHeight="1" x14ac:dyDescent="0.15">
      <c r="A367" s="106"/>
      <c r="B367" s="109"/>
      <c r="C367" s="73"/>
      <c r="D367" s="74"/>
      <c r="E367" s="74"/>
      <c r="F367" s="107"/>
      <c r="G367" s="282" t="s">
        <v>447</v>
      </c>
      <c r="H367" s="778" t="s">
        <v>96</v>
      </c>
      <c r="I367" s="672">
        <v>5600</v>
      </c>
      <c r="J367" s="64">
        <v>5600</v>
      </c>
      <c r="K367" s="325">
        <f t="shared" ref="K367:K372" si="20">SUM(I367-J367)</f>
        <v>0</v>
      </c>
      <c r="M367"/>
      <c r="N367"/>
    </row>
    <row r="368" spans="1:14" ht="27.75" customHeight="1" x14ac:dyDescent="0.15">
      <c r="A368" s="106"/>
      <c r="B368" s="109"/>
      <c r="C368" s="73"/>
      <c r="D368" s="74"/>
      <c r="E368" s="74"/>
      <c r="F368" s="107"/>
      <c r="G368" s="282" t="s">
        <v>448</v>
      </c>
      <c r="H368" s="778" t="s">
        <v>96</v>
      </c>
      <c r="I368" s="672">
        <v>5600</v>
      </c>
      <c r="J368" s="64">
        <v>0</v>
      </c>
      <c r="K368" s="325">
        <f t="shared" si="20"/>
        <v>5600</v>
      </c>
      <c r="M368"/>
      <c r="N368"/>
    </row>
    <row r="369" spans="1:14" ht="27.75" customHeight="1" x14ac:dyDescent="0.15">
      <c r="A369" s="106"/>
      <c r="B369" s="109"/>
      <c r="C369" s="73"/>
      <c r="D369" s="74"/>
      <c r="E369" s="74"/>
      <c r="F369" s="107"/>
      <c r="G369" s="282" t="s">
        <v>449</v>
      </c>
      <c r="H369" s="778" t="s">
        <v>335</v>
      </c>
      <c r="I369" s="672">
        <v>1800</v>
      </c>
      <c r="J369" s="64">
        <v>0</v>
      </c>
      <c r="K369" s="325">
        <f t="shared" si="20"/>
        <v>1800</v>
      </c>
      <c r="M369"/>
      <c r="N369"/>
    </row>
    <row r="370" spans="1:14" ht="27.75" customHeight="1" x14ac:dyDescent="0.15">
      <c r="A370" s="106"/>
      <c r="B370" s="109"/>
      <c r="C370" s="73"/>
      <c r="D370" s="74"/>
      <c r="E370" s="74"/>
      <c r="F370" s="107"/>
      <c r="G370" s="282" t="s">
        <v>790</v>
      </c>
      <c r="H370" s="778" t="s">
        <v>791</v>
      </c>
      <c r="I370" s="672">
        <v>4000</v>
      </c>
      <c r="J370" s="22">
        <v>0</v>
      </c>
      <c r="K370" s="381">
        <f t="shared" si="20"/>
        <v>4000</v>
      </c>
      <c r="M370"/>
      <c r="N370"/>
    </row>
    <row r="371" spans="1:14" ht="27.75" customHeight="1" x14ac:dyDescent="0.15">
      <c r="A371" s="106"/>
      <c r="B371" s="109"/>
      <c r="C371" s="73"/>
      <c r="D371" s="74"/>
      <c r="E371" s="74"/>
      <c r="F371" s="107"/>
      <c r="G371" s="282" t="s">
        <v>861</v>
      </c>
      <c r="H371" s="779" t="s">
        <v>860</v>
      </c>
      <c r="I371" s="672">
        <v>3600</v>
      </c>
      <c r="J371" s="22">
        <v>0</v>
      </c>
      <c r="K371" s="381">
        <f t="shared" ref="K371" si="21">SUM(I371-J371)</f>
        <v>3600</v>
      </c>
      <c r="M371"/>
      <c r="N371"/>
    </row>
    <row r="372" spans="1:14" ht="27.75" hidden="1" customHeight="1" x14ac:dyDescent="0.15">
      <c r="A372" s="106"/>
      <c r="B372" s="109"/>
      <c r="C372" s="73"/>
      <c r="D372" s="74"/>
      <c r="E372" s="74"/>
      <c r="F372" s="107"/>
      <c r="G372" s="282" t="s">
        <v>450</v>
      </c>
      <c r="H372" s="474"/>
      <c r="I372" s="672">
        <v>0</v>
      </c>
      <c r="J372" s="22">
        <v>3000</v>
      </c>
      <c r="K372" s="381">
        <f t="shared" si="20"/>
        <v>-3000</v>
      </c>
      <c r="M372"/>
      <c r="N372"/>
    </row>
    <row r="373" spans="1:14" ht="27.75" customHeight="1" x14ac:dyDescent="0.15">
      <c r="A373" s="76"/>
      <c r="B373" s="523"/>
      <c r="C373" s="522"/>
      <c r="D373" s="533"/>
      <c r="E373" s="914" t="s">
        <v>4</v>
      </c>
      <c r="F373" s="914"/>
      <c r="G373" s="914"/>
      <c r="H373" s="596"/>
      <c r="I373" s="670">
        <f>SUBTOTAL(9,I374:I386)</f>
        <v>29767</v>
      </c>
      <c r="J373" s="65">
        <f>SUBTOTAL(9,J374:J386)</f>
        <v>29340</v>
      </c>
      <c r="K373" s="321">
        <f t="shared" ref="K373:K383" si="22">SUM(I373-J373)</f>
        <v>427</v>
      </c>
      <c r="M373"/>
      <c r="N373"/>
    </row>
    <row r="374" spans="1:14" ht="27.75" customHeight="1" x14ac:dyDescent="0.15">
      <c r="A374" s="76"/>
      <c r="B374" s="523"/>
      <c r="C374" s="522"/>
      <c r="D374" s="354"/>
      <c r="E374" s="365"/>
      <c r="F374" s="973" t="s">
        <v>8</v>
      </c>
      <c r="G374" s="973"/>
      <c r="H374" s="440"/>
      <c r="I374" s="672">
        <f>SUBTOTAL(9,I375:I377)</f>
        <v>11400</v>
      </c>
      <c r="J374" s="64">
        <f>SUBTOTAL(9,J375:J377)</f>
        <v>11570</v>
      </c>
      <c r="K374" s="322">
        <f t="shared" si="22"/>
        <v>-170</v>
      </c>
      <c r="M374"/>
      <c r="N374"/>
    </row>
    <row r="375" spans="1:14" ht="27.75" customHeight="1" x14ac:dyDescent="0.15">
      <c r="A375" s="106"/>
      <c r="B375" s="109"/>
      <c r="C375" s="73"/>
      <c r="D375" s="74"/>
      <c r="E375" s="14"/>
      <c r="F375" s="107"/>
      <c r="G375" s="282" t="s">
        <v>97</v>
      </c>
      <c r="H375" s="440" t="s">
        <v>789</v>
      </c>
      <c r="I375" s="672">
        <v>1200</v>
      </c>
      <c r="J375" s="64">
        <v>1280</v>
      </c>
      <c r="K375" s="325">
        <f t="shared" si="22"/>
        <v>-80</v>
      </c>
      <c r="M375"/>
      <c r="N375"/>
    </row>
    <row r="376" spans="1:14" ht="27.75" customHeight="1" x14ac:dyDescent="0.15">
      <c r="A376" s="106"/>
      <c r="B376" s="109"/>
      <c r="C376" s="73"/>
      <c r="D376" s="74"/>
      <c r="E376" s="111"/>
      <c r="F376" s="107"/>
      <c r="G376" s="282" t="s">
        <v>451</v>
      </c>
      <c r="H376" s="130" t="s">
        <v>862</v>
      </c>
      <c r="I376" s="666">
        <v>9600</v>
      </c>
      <c r="J376" s="22">
        <v>9990</v>
      </c>
      <c r="K376" s="381">
        <f t="shared" si="22"/>
        <v>-390</v>
      </c>
      <c r="M376"/>
      <c r="N376"/>
    </row>
    <row r="377" spans="1:14" ht="27.75" customHeight="1" x14ac:dyDescent="0.15">
      <c r="A377" s="106"/>
      <c r="B377" s="109"/>
      <c r="C377" s="73"/>
      <c r="D377" s="74"/>
      <c r="E377" s="111"/>
      <c r="F377" s="107"/>
      <c r="G377" s="282" t="s">
        <v>73</v>
      </c>
      <c r="H377" s="440" t="s">
        <v>452</v>
      </c>
      <c r="I377" s="672">
        <v>600</v>
      </c>
      <c r="J377" s="64">
        <v>300</v>
      </c>
      <c r="K377" s="325">
        <f t="shared" si="22"/>
        <v>300</v>
      </c>
      <c r="M377"/>
      <c r="N377"/>
    </row>
    <row r="378" spans="1:14" ht="27.75" customHeight="1" x14ac:dyDescent="0.15">
      <c r="A378" s="76"/>
      <c r="B378" s="523"/>
      <c r="C378" s="522"/>
      <c r="D378" s="354"/>
      <c r="E378" s="354"/>
      <c r="F378" s="975" t="s">
        <v>5</v>
      </c>
      <c r="G378" s="975"/>
      <c r="H378" s="130"/>
      <c r="I378" s="673">
        <f>SUBTOTAL(9,I379:I379)</f>
        <v>11050</v>
      </c>
      <c r="J378" s="40">
        <f>SUBTOTAL(9,J379:J379)</f>
        <v>7630</v>
      </c>
      <c r="K378" s="325">
        <f t="shared" si="22"/>
        <v>3420</v>
      </c>
      <c r="M378"/>
      <c r="N378"/>
    </row>
    <row r="379" spans="1:14" ht="27.75" customHeight="1" x14ac:dyDescent="0.15">
      <c r="A379" s="106"/>
      <c r="B379" s="109"/>
      <c r="C379" s="73"/>
      <c r="D379" s="74"/>
      <c r="E379" s="74"/>
      <c r="F379" s="107"/>
      <c r="G379" s="515" t="s">
        <v>20</v>
      </c>
      <c r="H379" s="439" t="s">
        <v>863</v>
      </c>
      <c r="I379" s="666">
        <v>11050</v>
      </c>
      <c r="J379" s="193">
        <v>7630</v>
      </c>
      <c r="K379" s="326">
        <f t="shared" si="22"/>
        <v>3420</v>
      </c>
      <c r="M379"/>
      <c r="N379"/>
    </row>
    <row r="380" spans="1:14" ht="27.75" customHeight="1" x14ac:dyDescent="0.15">
      <c r="A380" s="76"/>
      <c r="B380" s="523"/>
      <c r="C380" s="522"/>
      <c r="D380" s="510"/>
      <c r="E380" s="510"/>
      <c r="F380" s="915" t="s">
        <v>16</v>
      </c>
      <c r="G380" s="915"/>
      <c r="H380" s="440"/>
      <c r="I380" s="672">
        <f>SUBTOTAL(9,I381:I386)</f>
        <v>7317</v>
      </c>
      <c r="J380" s="193">
        <f>SUBTOTAL(9,J381:J386)</f>
        <v>10140</v>
      </c>
      <c r="K380" s="326">
        <f t="shared" si="22"/>
        <v>-2823</v>
      </c>
      <c r="M380"/>
      <c r="N380"/>
    </row>
    <row r="381" spans="1:14" ht="27.75" customHeight="1" x14ac:dyDescent="0.15">
      <c r="A381" s="555"/>
      <c r="B381" s="131"/>
      <c r="C381" s="112"/>
      <c r="D381" s="113"/>
      <c r="E381" s="113"/>
      <c r="F381" s="116"/>
      <c r="G381" s="117" t="s">
        <v>453</v>
      </c>
      <c r="H381" s="612" t="s">
        <v>792</v>
      </c>
      <c r="I381" s="686">
        <v>3564</v>
      </c>
      <c r="J381" s="136">
        <v>3640</v>
      </c>
      <c r="K381" s="327">
        <f t="shared" si="22"/>
        <v>-76</v>
      </c>
      <c r="M381"/>
      <c r="N381"/>
    </row>
    <row r="382" spans="1:14" ht="27.75" customHeight="1" x14ac:dyDescent="0.15">
      <c r="A382" s="106"/>
      <c r="B382" s="109"/>
      <c r="C382" s="73"/>
      <c r="D382" s="74"/>
      <c r="E382" s="73"/>
      <c r="F382" s="107"/>
      <c r="G382" s="282" t="s">
        <v>454</v>
      </c>
      <c r="H382" s="130" t="s">
        <v>964</v>
      </c>
      <c r="I382" s="666">
        <v>2000</v>
      </c>
      <c r="J382" s="193">
        <v>4800</v>
      </c>
      <c r="K382" s="483">
        <f t="shared" si="22"/>
        <v>-2800</v>
      </c>
      <c r="M382"/>
      <c r="N382"/>
    </row>
    <row r="383" spans="1:14" ht="27.75" customHeight="1" x14ac:dyDescent="0.15">
      <c r="A383" s="106"/>
      <c r="B383" s="109"/>
      <c r="C383" s="73"/>
      <c r="D383" s="74"/>
      <c r="E383" s="74"/>
      <c r="F383" s="107"/>
      <c r="G383" s="282" t="s">
        <v>455</v>
      </c>
      <c r="H383" s="440" t="s">
        <v>966</v>
      </c>
      <c r="I383" s="666">
        <v>602</v>
      </c>
      <c r="J383" s="193">
        <v>0</v>
      </c>
      <c r="K383" s="389">
        <f t="shared" si="22"/>
        <v>602</v>
      </c>
      <c r="M383"/>
      <c r="N383"/>
    </row>
    <row r="384" spans="1:14" ht="27.75" customHeight="1" x14ac:dyDescent="0.15">
      <c r="A384" s="106"/>
      <c r="B384" s="109"/>
      <c r="C384" s="73"/>
      <c r="D384" s="74"/>
      <c r="E384" s="74"/>
      <c r="F384" s="107"/>
      <c r="G384" s="282" t="s">
        <v>456</v>
      </c>
      <c r="H384" s="440" t="s">
        <v>965</v>
      </c>
      <c r="I384" s="666">
        <v>873</v>
      </c>
      <c r="J384" s="37">
        <v>0</v>
      </c>
      <c r="K384" s="390">
        <f t="shared" ref="K384" si="23">SUM(I384-J384)</f>
        <v>873</v>
      </c>
      <c r="M384"/>
      <c r="N384"/>
    </row>
    <row r="385" spans="1:16" ht="27.75" hidden="1" customHeight="1" x14ac:dyDescent="0.15">
      <c r="A385" s="106"/>
      <c r="B385" s="109"/>
      <c r="C385" s="73"/>
      <c r="D385" s="74"/>
      <c r="E385" s="74"/>
      <c r="F385" s="107"/>
      <c r="G385" s="282" t="s">
        <v>100</v>
      </c>
      <c r="H385" s="440"/>
      <c r="I385" s="672">
        <v>0</v>
      </c>
      <c r="J385" s="37">
        <v>660</v>
      </c>
      <c r="K385" s="390">
        <f t="shared" ref="K385:K386" si="24">SUM(I385-J385)</f>
        <v>-660</v>
      </c>
      <c r="M385"/>
      <c r="N385"/>
    </row>
    <row r="386" spans="1:16" ht="27.75" customHeight="1" x14ac:dyDescent="0.15">
      <c r="A386" s="106"/>
      <c r="B386" s="109"/>
      <c r="C386" s="73"/>
      <c r="D386" s="74"/>
      <c r="E386" s="74"/>
      <c r="F386" s="107"/>
      <c r="G386" s="282" t="s">
        <v>101</v>
      </c>
      <c r="H386" s="440" t="s">
        <v>457</v>
      </c>
      <c r="I386" s="672">
        <v>278</v>
      </c>
      <c r="J386" s="193">
        <v>1040</v>
      </c>
      <c r="K386" s="389">
        <f t="shared" si="24"/>
        <v>-762</v>
      </c>
      <c r="M386"/>
      <c r="N386"/>
    </row>
    <row r="387" spans="1:16" ht="27.75" customHeight="1" x14ac:dyDescent="0.15">
      <c r="A387" s="76"/>
      <c r="B387" s="523"/>
      <c r="C387" s="522"/>
      <c r="D387" s="354"/>
      <c r="E387" s="914" t="s">
        <v>102</v>
      </c>
      <c r="F387" s="974"/>
      <c r="G387" s="974"/>
      <c r="H387" s="596"/>
      <c r="I387" s="670">
        <f>SUBTOTAL(9,I388:I392)</f>
        <v>50760</v>
      </c>
      <c r="J387" s="65">
        <f>SUBTOTAL(9,J388:J392)</f>
        <v>50760</v>
      </c>
      <c r="K387" s="321">
        <f t="shared" ref="K387:K392" si="25">SUM(I387-J387)</f>
        <v>0</v>
      </c>
      <c r="M387"/>
      <c r="N387"/>
    </row>
    <row r="388" spans="1:16" ht="27.75" customHeight="1" x14ac:dyDescent="0.15">
      <c r="A388" s="76"/>
      <c r="B388" s="523"/>
      <c r="C388" s="522"/>
      <c r="D388" s="354"/>
      <c r="E388" s="352"/>
      <c r="F388" s="920" t="s">
        <v>103</v>
      </c>
      <c r="G388" s="920"/>
      <c r="H388" s="599"/>
      <c r="I388" s="675">
        <f>SUBTOTAL(9,I389:I392)</f>
        <v>50760</v>
      </c>
      <c r="J388" s="66">
        <f>SUBTOTAL(9,J389:J392)</f>
        <v>50760</v>
      </c>
      <c r="K388" s="322">
        <f t="shared" si="25"/>
        <v>0</v>
      </c>
      <c r="M388"/>
      <c r="N388"/>
    </row>
    <row r="389" spans="1:16" ht="27.75" customHeight="1" x14ac:dyDescent="0.15">
      <c r="A389" s="106"/>
      <c r="B389" s="109"/>
      <c r="C389" s="73"/>
      <c r="D389" s="74"/>
      <c r="E389" s="74"/>
      <c r="F389" s="109"/>
      <c r="G389" s="354" t="s">
        <v>458</v>
      </c>
      <c r="H389" s="130" t="s">
        <v>6</v>
      </c>
      <c r="I389" s="673">
        <f>SUBTOTAL(9,I390:I391)</f>
        <v>50400</v>
      </c>
      <c r="J389" s="64">
        <f>SUBTOTAL(9,J390:J391)</f>
        <v>50400</v>
      </c>
      <c r="K389" s="345">
        <f t="shared" si="25"/>
        <v>0</v>
      </c>
      <c r="M389"/>
      <c r="N389"/>
    </row>
    <row r="390" spans="1:16" ht="27.75" customHeight="1" x14ac:dyDescent="0.15">
      <c r="A390" s="106"/>
      <c r="B390" s="109"/>
      <c r="C390" s="73"/>
      <c r="D390" s="74"/>
      <c r="E390" s="74"/>
      <c r="F390" s="109"/>
      <c r="G390" s="354" t="s">
        <v>459</v>
      </c>
      <c r="H390" s="133" t="s">
        <v>460</v>
      </c>
      <c r="I390" s="673">
        <v>30240</v>
      </c>
      <c r="J390" s="64">
        <v>30240</v>
      </c>
      <c r="K390" s="325">
        <f t="shared" si="25"/>
        <v>0</v>
      </c>
      <c r="M390"/>
      <c r="N390"/>
    </row>
    <row r="391" spans="1:16" ht="27.75" customHeight="1" x14ac:dyDescent="0.15">
      <c r="A391" s="106"/>
      <c r="B391" s="109"/>
      <c r="C391" s="73"/>
      <c r="D391" s="74"/>
      <c r="E391" s="74"/>
      <c r="F391" s="109"/>
      <c r="G391" s="354" t="s">
        <v>461</v>
      </c>
      <c r="H391" s="133" t="s">
        <v>462</v>
      </c>
      <c r="I391" s="673">
        <v>20160</v>
      </c>
      <c r="J391" s="22">
        <v>20160</v>
      </c>
      <c r="K391" s="381">
        <f t="shared" si="25"/>
        <v>0</v>
      </c>
      <c r="M391"/>
      <c r="N391"/>
    </row>
    <row r="392" spans="1:16" ht="27.75" customHeight="1" x14ac:dyDescent="0.15">
      <c r="A392" s="106"/>
      <c r="B392" s="109"/>
      <c r="C392" s="73"/>
      <c r="D392" s="74"/>
      <c r="E392" s="112"/>
      <c r="F392" s="131"/>
      <c r="G392" s="134" t="s">
        <v>104</v>
      </c>
      <c r="H392" s="130" t="s">
        <v>463</v>
      </c>
      <c r="I392" s="682">
        <v>360</v>
      </c>
      <c r="J392" s="292">
        <v>360</v>
      </c>
      <c r="K392" s="323">
        <f t="shared" si="25"/>
        <v>0</v>
      </c>
      <c r="M392"/>
      <c r="N392"/>
    </row>
    <row r="393" spans="1:16" ht="27.75" customHeight="1" x14ac:dyDescent="0.15">
      <c r="A393" s="62"/>
      <c r="B393" s="367"/>
      <c r="C393" s="530"/>
      <c r="D393" s="916" t="s">
        <v>44</v>
      </c>
      <c r="E393" s="917"/>
      <c r="F393" s="917"/>
      <c r="G393" s="918"/>
      <c r="H393" s="595"/>
      <c r="I393" s="669">
        <f>SUBTOTAL(9,I394:I396)</f>
        <v>20000</v>
      </c>
      <c r="J393" s="179">
        <f>SUBTOTAL(9,J394:J396)</f>
        <v>20000</v>
      </c>
      <c r="K393" s="382">
        <f t="shared" ref="K393:K422" si="26">I393-J393</f>
        <v>0</v>
      </c>
    </row>
    <row r="394" spans="1:16" ht="27.75" customHeight="1" x14ac:dyDescent="0.15">
      <c r="A394" s="62"/>
      <c r="B394" s="367"/>
      <c r="C394" s="530"/>
      <c r="D394" s="534"/>
      <c r="E394" s="926" t="s">
        <v>30</v>
      </c>
      <c r="F394" s="927"/>
      <c r="G394" s="930"/>
      <c r="H394" s="596"/>
      <c r="I394" s="664">
        <f>SUBTOTAL(9,I395:I396)</f>
        <v>20000</v>
      </c>
      <c r="J394" s="10">
        <f>SUBTOTAL(9,J395:J396)</f>
        <v>20000</v>
      </c>
      <c r="K394" s="321">
        <f t="shared" si="26"/>
        <v>0</v>
      </c>
      <c r="M394" s="32"/>
      <c r="N394" s="32"/>
      <c r="O394" s="32"/>
      <c r="P394" s="32"/>
    </row>
    <row r="395" spans="1:16" ht="27.75" customHeight="1" x14ac:dyDescent="0.15">
      <c r="A395" s="62"/>
      <c r="B395" s="367"/>
      <c r="C395" s="530"/>
      <c r="D395" s="39"/>
      <c r="E395" s="357"/>
      <c r="F395" s="950" t="s">
        <v>27</v>
      </c>
      <c r="G395" s="951"/>
      <c r="H395" s="597"/>
      <c r="I395" s="667">
        <f>SUBTOTAL(9,I396)</f>
        <v>20000</v>
      </c>
      <c r="J395" s="19">
        <f>SUBTOTAL(9,J396)</f>
        <v>20000</v>
      </c>
      <c r="K395" s="383">
        <f t="shared" si="26"/>
        <v>0</v>
      </c>
      <c r="M395" s="32"/>
      <c r="N395" s="32"/>
      <c r="O395" s="32"/>
      <c r="P395" s="32"/>
    </row>
    <row r="396" spans="1:16" ht="27.75" customHeight="1" x14ac:dyDescent="0.15">
      <c r="A396" s="63"/>
      <c r="B396" s="21"/>
      <c r="C396" s="20"/>
      <c r="D396" s="41"/>
      <c r="E396" s="20"/>
      <c r="F396" s="21"/>
      <c r="G396" s="368" t="s">
        <v>45</v>
      </c>
      <c r="H396" s="598" t="s">
        <v>46</v>
      </c>
      <c r="I396" s="663">
        <v>20000</v>
      </c>
      <c r="J396" s="33">
        <v>20000</v>
      </c>
      <c r="K396" s="384">
        <f t="shared" si="26"/>
        <v>0</v>
      </c>
      <c r="M396" s="32"/>
      <c r="N396" s="32"/>
      <c r="O396" s="32"/>
      <c r="P396" s="32"/>
    </row>
    <row r="397" spans="1:16" s="5" customFormat="1" ht="27.75" customHeight="1" x14ac:dyDescent="0.15">
      <c r="A397" s="62"/>
      <c r="B397" s="526"/>
      <c r="C397" s="532"/>
      <c r="D397" s="939" t="s">
        <v>47</v>
      </c>
      <c r="E397" s="939"/>
      <c r="F397" s="939"/>
      <c r="G397" s="939"/>
      <c r="H397" s="584"/>
      <c r="I397" s="652">
        <f>SUBTOTAL(9,I398:I403)</f>
        <v>130000</v>
      </c>
      <c r="J397" s="190">
        <f>SUBTOTAL(9,J398:J403)</f>
        <v>130000</v>
      </c>
      <c r="K397" s="382">
        <f t="shared" si="26"/>
        <v>0</v>
      </c>
      <c r="L397" s="141"/>
      <c r="M397"/>
      <c r="N397"/>
    </row>
    <row r="398" spans="1:16" s="5" customFormat="1" ht="27.75" customHeight="1" x14ac:dyDescent="0.15">
      <c r="A398" s="62"/>
      <c r="B398" s="526"/>
      <c r="C398" s="532"/>
      <c r="D398" s="525"/>
      <c r="E398" s="914" t="s">
        <v>2</v>
      </c>
      <c r="F398" s="914"/>
      <c r="G398" s="914"/>
      <c r="H398" s="585"/>
      <c r="I398" s="653">
        <f>SUBTOTAL(9,I399:I400)</f>
        <v>27000</v>
      </c>
      <c r="J398" s="171">
        <f>SUBTOTAL(9,J399:J400)</f>
        <v>25000</v>
      </c>
      <c r="K398" s="321">
        <f t="shared" si="26"/>
        <v>2000</v>
      </c>
      <c r="L398" s="141"/>
      <c r="M398"/>
      <c r="N398"/>
    </row>
    <row r="399" spans="1:16" s="13" customFormat="1" ht="27.75" customHeight="1" x14ac:dyDescent="0.15">
      <c r="A399" s="62"/>
      <c r="B399" s="526"/>
      <c r="C399" s="532"/>
      <c r="D399" s="527"/>
      <c r="E399" s="358"/>
      <c r="F399" s="924" t="s">
        <v>3</v>
      </c>
      <c r="G399" s="924"/>
      <c r="H399" s="586"/>
      <c r="I399" s="654">
        <f>SUBTOTAL(9,I400)</f>
        <v>27000</v>
      </c>
      <c r="J399" s="191">
        <f>SUBTOTAL(9,J400)</f>
        <v>25000</v>
      </c>
      <c r="K399" s="383">
        <f t="shared" si="26"/>
        <v>2000</v>
      </c>
      <c r="L399" s="412"/>
      <c r="M399" s="12"/>
      <c r="N399" s="12"/>
    </row>
    <row r="400" spans="1:16" s="17" customFormat="1" ht="27.75" customHeight="1" x14ac:dyDescent="0.15">
      <c r="A400" s="63"/>
      <c r="B400" s="107"/>
      <c r="C400" s="14"/>
      <c r="D400" s="527"/>
      <c r="E400" s="14"/>
      <c r="F400" s="356"/>
      <c r="G400" s="15" t="s">
        <v>48</v>
      </c>
      <c r="H400" s="605" t="s">
        <v>347</v>
      </c>
      <c r="I400" s="655">
        <v>27000</v>
      </c>
      <c r="J400" s="61">
        <v>25000</v>
      </c>
      <c r="K400" s="383">
        <f t="shared" si="26"/>
        <v>2000</v>
      </c>
      <c r="L400" s="141"/>
      <c r="M400"/>
      <c r="N400"/>
    </row>
    <row r="401" spans="1:15" s="5" customFormat="1" ht="27.75" customHeight="1" x14ac:dyDescent="0.15">
      <c r="A401" s="62"/>
      <c r="B401" s="526"/>
      <c r="C401" s="532"/>
      <c r="D401" s="527"/>
      <c r="E401" s="914" t="s">
        <v>49</v>
      </c>
      <c r="F401" s="914"/>
      <c r="G401" s="914"/>
      <c r="H401" s="585"/>
      <c r="I401" s="653">
        <f>SUBTOTAL(9,I402:I403)</f>
        <v>103000</v>
      </c>
      <c r="J401" s="171">
        <f>SUBTOTAL(9,J402:J403)</f>
        <v>105000</v>
      </c>
      <c r="K401" s="321">
        <f t="shared" si="26"/>
        <v>-2000</v>
      </c>
      <c r="L401" s="141"/>
      <c r="M401"/>
      <c r="N401"/>
    </row>
    <row r="402" spans="1:15" s="13" customFormat="1" ht="27.75" customHeight="1" x14ac:dyDescent="0.15">
      <c r="A402" s="62"/>
      <c r="B402" s="526"/>
      <c r="C402" s="532"/>
      <c r="D402" s="527"/>
      <c r="E402" s="358"/>
      <c r="F402" s="924" t="s">
        <v>27</v>
      </c>
      <c r="G402" s="924"/>
      <c r="H402" s="586"/>
      <c r="I402" s="654">
        <f>SUBTOTAL(9,I403)</f>
        <v>103000</v>
      </c>
      <c r="J402" s="191">
        <f>SUBTOTAL(9,J403)</f>
        <v>105000</v>
      </c>
      <c r="K402" s="383">
        <f t="shared" si="26"/>
        <v>-2000</v>
      </c>
      <c r="L402" s="412"/>
      <c r="M402" s="12"/>
      <c r="N402" s="12"/>
    </row>
    <row r="403" spans="1:15" s="17" customFormat="1" ht="27.75" customHeight="1" x14ac:dyDescent="0.15">
      <c r="A403" s="63"/>
      <c r="B403" s="107"/>
      <c r="C403" s="14"/>
      <c r="D403" s="111"/>
      <c r="E403" s="14"/>
      <c r="F403" s="356"/>
      <c r="G403" s="15" t="s">
        <v>50</v>
      </c>
      <c r="H403" s="606" t="s">
        <v>325</v>
      </c>
      <c r="I403" s="655">
        <v>103000</v>
      </c>
      <c r="J403" s="61">
        <v>105000</v>
      </c>
      <c r="K403" s="388">
        <f t="shared" si="26"/>
        <v>-2000</v>
      </c>
      <c r="L403" s="141"/>
      <c r="M403"/>
      <c r="N403"/>
    </row>
    <row r="404" spans="1:15" s="5" customFormat="1" ht="27.75" customHeight="1" x14ac:dyDescent="0.15">
      <c r="A404" s="62"/>
      <c r="B404" s="526"/>
      <c r="C404" s="532"/>
      <c r="D404" s="939" t="s">
        <v>919</v>
      </c>
      <c r="E404" s="939"/>
      <c r="F404" s="939"/>
      <c r="G404" s="939"/>
      <c r="H404" s="584"/>
      <c r="I404" s="669">
        <f>SUBTOTAL(9,I405:I407)</f>
        <v>10000</v>
      </c>
      <c r="J404" s="8">
        <f>SUBTOTAL(9,J405:J407)</f>
        <v>10000</v>
      </c>
      <c r="K404" s="320">
        <f t="shared" si="26"/>
        <v>0</v>
      </c>
      <c r="L404" s="141"/>
      <c r="M404"/>
      <c r="N404"/>
    </row>
    <row r="405" spans="1:15" s="5" customFormat="1" ht="27.75" customHeight="1" x14ac:dyDescent="0.15">
      <c r="A405" s="62"/>
      <c r="B405" s="526"/>
      <c r="C405" s="532"/>
      <c r="D405" s="527"/>
      <c r="E405" s="923" t="s">
        <v>4</v>
      </c>
      <c r="F405" s="923"/>
      <c r="G405" s="923"/>
      <c r="H405" s="611"/>
      <c r="I405" s="684">
        <f>SUBTOTAL(9,I406:I407)</f>
        <v>10000</v>
      </c>
      <c r="J405" s="567">
        <f>SUBTOTAL(9,J406:J407)</f>
        <v>10000</v>
      </c>
      <c r="K405" s="324">
        <f t="shared" si="26"/>
        <v>0</v>
      </c>
      <c r="L405" s="141"/>
      <c r="M405"/>
      <c r="N405"/>
    </row>
    <row r="406" spans="1:15" s="17" customFormat="1" ht="27.75" customHeight="1" x14ac:dyDescent="0.15">
      <c r="A406" s="63"/>
      <c r="B406" s="107"/>
      <c r="C406" s="14"/>
      <c r="D406" s="111"/>
      <c r="E406" s="14"/>
      <c r="F406" s="924" t="s">
        <v>52</v>
      </c>
      <c r="G406" s="924"/>
      <c r="H406" s="447"/>
      <c r="I406" s="667">
        <f>SUBTOTAL(9,I407)</f>
        <v>10000</v>
      </c>
      <c r="J406" s="66">
        <f>SUBTOTAL(9,J407)</f>
        <v>10000</v>
      </c>
      <c r="K406" s="383">
        <f t="shared" si="26"/>
        <v>0</v>
      </c>
      <c r="L406" s="141"/>
      <c r="M406"/>
      <c r="N406"/>
    </row>
    <row r="407" spans="1:15" s="17" customFormat="1" ht="27.75" customHeight="1" x14ac:dyDescent="0.15">
      <c r="A407" s="63"/>
      <c r="B407" s="107"/>
      <c r="C407" s="14"/>
      <c r="D407" s="111"/>
      <c r="E407" s="14"/>
      <c r="F407" s="356"/>
      <c r="G407" s="15" t="s">
        <v>920</v>
      </c>
      <c r="H407" s="613" t="s">
        <v>53</v>
      </c>
      <c r="I407" s="655">
        <v>10000</v>
      </c>
      <c r="J407" s="61">
        <v>10000</v>
      </c>
      <c r="K407" s="388">
        <f t="shared" si="26"/>
        <v>0</v>
      </c>
      <c r="L407" s="141"/>
      <c r="M407"/>
      <c r="N407"/>
    </row>
    <row r="408" spans="1:15" s="5" customFormat="1" ht="27.75" customHeight="1" x14ac:dyDescent="0.15">
      <c r="A408" s="62"/>
      <c r="B408" s="526"/>
      <c r="C408" s="532"/>
      <c r="D408" s="939" t="s">
        <v>1010</v>
      </c>
      <c r="E408" s="939"/>
      <c r="F408" s="939"/>
      <c r="G408" s="939"/>
      <c r="H408" s="584"/>
      <c r="I408" s="669">
        <f>SUBTOTAL(9,I409:I421)</f>
        <v>35000</v>
      </c>
      <c r="J408" s="8">
        <f>SUBTOTAL(9,J409:J421)</f>
        <v>0</v>
      </c>
      <c r="K408" s="382">
        <f t="shared" si="26"/>
        <v>35000</v>
      </c>
      <c r="L408" s="141"/>
      <c r="M408"/>
      <c r="N408"/>
    </row>
    <row r="409" spans="1:15" s="5" customFormat="1" ht="27.75" customHeight="1" x14ac:dyDescent="0.15">
      <c r="A409" s="576"/>
      <c r="B409" s="151"/>
      <c r="C409" s="565"/>
      <c r="D409" s="117"/>
      <c r="E409" s="940" t="s">
        <v>26</v>
      </c>
      <c r="F409" s="941"/>
      <c r="G409" s="942"/>
      <c r="H409" s="585"/>
      <c r="I409" s="653">
        <f>SUBTOTAL(9,I410:I421)</f>
        <v>35000</v>
      </c>
      <c r="J409" s="9">
        <f>SUBTOTAL(9,J410:J421)</f>
        <v>0</v>
      </c>
      <c r="K409" s="321">
        <f t="shared" si="26"/>
        <v>35000</v>
      </c>
      <c r="L409" s="141"/>
      <c r="M409"/>
      <c r="N409"/>
    </row>
    <row r="410" spans="1:15" s="78" customFormat="1" ht="27.75" customHeight="1" x14ac:dyDescent="0.15">
      <c r="A410" s="76"/>
      <c r="B410" s="523"/>
      <c r="C410" s="522"/>
      <c r="D410" s="464"/>
      <c r="E410" s="464"/>
      <c r="F410" s="928" t="s">
        <v>5</v>
      </c>
      <c r="G410" s="938"/>
      <c r="H410" s="629"/>
      <c r="I410" s="663">
        <f>SUBTOTAL(9,I411)</f>
        <v>1000</v>
      </c>
      <c r="J410" s="22">
        <f>SUBTOTAL(9,J411)</f>
        <v>0</v>
      </c>
      <c r="K410" s="325">
        <f t="shared" ref="K410:K418" si="27">SUM(I410-J410)</f>
        <v>1000</v>
      </c>
      <c r="L410" s="35"/>
      <c r="M410" s="35"/>
      <c r="N410" s="35"/>
      <c r="O410" s="35"/>
    </row>
    <row r="411" spans="1:15" s="78" customFormat="1" ht="27.75" customHeight="1" x14ac:dyDescent="0.15">
      <c r="A411" s="76"/>
      <c r="B411" s="523"/>
      <c r="C411" s="522"/>
      <c r="D411" s="464"/>
      <c r="E411" s="464"/>
      <c r="F411" s="463"/>
      <c r="G411" s="464" t="s">
        <v>382</v>
      </c>
      <c r="H411" s="629" t="s">
        <v>76</v>
      </c>
      <c r="I411" s="663">
        <v>1000</v>
      </c>
      <c r="J411" s="22">
        <v>0</v>
      </c>
      <c r="K411" s="325">
        <f t="shared" si="27"/>
        <v>1000</v>
      </c>
      <c r="L411" s="35"/>
      <c r="M411" s="35"/>
      <c r="N411" s="35"/>
      <c r="O411" s="35"/>
    </row>
    <row r="412" spans="1:15" s="78" customFormat="1" ht="27.75" customHeight="1" x14ac:dyDescent="0.15">
      <c r="A412" s="76"/>
      <c r="B412" s="523"/>
      <c r="C412" s="522"/>
      <c r="D412" s="464"/>
      <c r="E412" s="464"/>
      <c r="F412" s="928" t="s">
        <v>16</v>
      </c>
      <c r="G412" s="938"/>
      <c r="H412" s="629"/>
      <c r="I412" s="663">
        <f>SUBTOTAL(9,I413:I421)</f>
        <v>34000</v>
      </c>
      <c r="J412" s="22">
        <f>SUBTOTAL(9,J413:J421)</f>
        <v>0</v>
      </c>
      <c r="K412" s="325">
        <f t="shared" si="27"/>
        <v>34000</v>
      </c>
      <c r="L412" s="35"/>
      <c r="M412" s="35"/>
      <c r="N412" s="35"/>
      <c r="O412" s="35"/>
    </row>
    <row r="413" spans="1:15" s="78" customFormat="1" ht="27.75" customHeight="1" x14ac:dyDescent="0.15">
      <c r="A413" s="76"/>
      <c r="B413" s="523"/>
      <c r="C413" s="522"/>
      <c r="D413" s="464"/>
      <c r="E413" s="464"/>
      <c r="F413" s="463"/>
      <c r="G413" s="464" t="s">
        <v>846</v>
      </c>
      <c r="H413" s="629" t="s">
        <v>53</v>
      </c>
      <c r="I413" s="663">
        <v>10000</v>
      </c>
      <c r="J413" s="22">
        <v>0</v>
      </c>
      <c r="K413" s="325">
        <f t="shared" si="27"/>
        <v>10000</v>
      </c>
      <c r="L413" s="35"/>
      <c r="M413" s="35"/>
      <c r="N413" s="35"/>
      <c r="O413" s="35"/>
    </row>
    <row r="414" spans="1:15" s="78" customFormat="1" ht="27.75" customHeight="1" x14ac:dyDescent="0.15">
      <c r="A414" s="76"/>
      <c r="B414" s="523"/>
      <c r="C414" s="522"/>
      <c r="D414" s="464"/>
      <c r="E414" s="464"/>
      <c r="F414" s="463"/>
      <c r="G414" s="464" t="s">
        <v>855</v>
      </c>
      <c r="H414" s="629" t="s">
        <v>53</v>
      </c>
      <c r="I414" s="663">
        <v>10000</v>
      </c>
      <c r="J414" s="22">
        <v>0</v>
      </c>
      <c r="K414" s="325">
        <f t="shared" si="27"/>
        <v>10000</v>
      </c>
      <c r="L414" s="35"/>
      <c r="M414" s="35"/>
      <c r="N414" s="35"/>
      <c r="O414" s="35"/>
    </row>
    <row r="415" spans="1:15" s="78" customFormat="1" ht="27.75" customHeight="1" x14ac:dyDescent="0.15">
      <c r="A415" s="76"/>
      <c r="B415" s="523"/>
      <c r="C415" s="522"/>
      <c r="D415" s="464"/>
      <c r="E415" s="464"/>
      <c r="F415" s="463"/>
      <c r="G415" s="470" t="s">
        <v>847</v>
      </c>
      <c r="H415" s="473" t="s">
        <v>848</v>
      </c>
      <c r="I415" s="666">
        <v>2000</v>
      </c>
      <c r="J415" s="22">
        <v>0</v>
      </c>
      <c r="K415" s="325">
        <f t="shared" si="27"/>
        <v>2000</v>
      </c>
      <c r="L415" s="35"/>
      <c r="M415" s="35"/>
      <c r="N415" s="35"/>
      <c r="O415" s="35"/>
    </row>
    <row r="416" spans="1:15" s="78" customFormat="1" ht="27.75" customHeight="1" x14ac:dyDescent="0.15">
      <c r="A416" s="76"/>
      <c r="B416" s="523"/>
      <c r="C416" s="522"/>
      <c r="D416" s="464"/>
      <c r="E416" s="464"/>
      <c r="F416" s="463"/>
      <c r="G416" s="470" t="s">
        <v>873</v>
      </c>
      <c r="H416" s="473" t="s">
        <v>849</v>
      </c>
      <c r="I416" s="666">
        <v>3000</v>
      </c>
      <c r="J416" s="22">
        <v>0</v>
      </c>
      <c r="K416" s="325">
        <f t="shared" si="27"/>
        <v>3000</v>
      </c>
      <c r="L416" s="35"/>
      <c r="M416" s="35"/>
      <c r="N416" s="35"/>
      <c r="O416" s="35"/>
    </row>
    <row r="417" spans="1:15" s="78" customFormat="1" ht="27.75" customHeight="1" x14ac:dyDescent="0.15">
      <c r="A417" s="76"/>
      <c r="B417" s="523"/>
      <c r="C417" s="522"/>
      <c r="D417" s="464"/>
      <c r="E417" s="464"/>
      <c r="F417" s="463"/>
      <c r="G417" s="470" t="s">
        <v>874</v>
      </c>
      <c r="H417" s="473" t="s">
        <v>850</v>
      </c>
      <c r="I417" s="666">
        <v>2000</v>
      </c>
      <c r="J417" s="22">
        <v>0</v>
      </c>
      <c r="K417" s="325">
        <f t="shared" si="27"/>
        <v>2000</v>
      </c>
      <c r="L417" s="35"/>
      <c r="M417" s="35"/>
      <c r="N417" s="35"/>
      <c r="O417" s="35"/>
    </row>
    <row r="418" spans="1:15" s="78" customFormat="1" ht="27.75" customHeight="1" x14ac:dyDescent="0.15">
      <c r="A418" s="76"/>
      <c r="B418" s="523"/>
      <c r="C418" s="522"/>
      <c r="D418" s="464"/>
      <c r="E418" s="464"/>
      <c r="F418" s="463"/>
      <c r="G418" s="470" t="s">
        <v>824</v>
      </c>
      <c r="H418" s="473" t="s">
        <v>851</v>
      </c>
      <c r="I418" s="666">
        <v>400</v>
      </c>
      <c r="J418" s="22">
        <v>0</v>
      </c>
      <c r="K418" s="325">
        <f t="shared" si="27"/>
        <v>400</v>
      </c>
      <c r="L418" s="35"/>
      <c r="M418" s="35"/>
      <c r="N418" s="35"/>
      <c r="O418" s="35"/>
    </row>
    <row r="419" spans="1:15" s="78" customFormat="1" ht="27.75" customHeight="1" x14ac:dyDescent="0.15">
      <c r="A419" s="76"/>
      <c r="B419" s="523"/>
      <c r="C419" s="522"/>
      <c r="D419" s="533"/>
      <c r="E419" s="466"/>
      <c r="F419" s="463"/>
      <c r="G419" s="470" t="s">
        <v>872</v>
      </c>
      <c r="H419" s="473" t="s">
        <v>871</v>
      </c>
      <c r="I419" s="666">
        <v>4680</v>
      </c>
      <c r="J419" s="22">
        <v>0</v>
      </c>
      <c r="K419" s="325">
        <f>SUM(I419-J419)</f>
        <v>4680</v>
      </c>
      <c r="L419" s="35"/>
      <c r="M419" s="35"/>
      <c r="N419" s="35"/>
      <c r="O419" s="35"/>
    </row>
    <row r="420" spans="1:15" s="78" customFormat="1" ht="27.75" customHeight="1" x14ac:dyDescent="0.15">
      <c r="A420" s="76"/>
      <c r="B420" s="523"/>
      <c r="C420" s="522"/>
      <c r="D420" s="464"/>
      <c r="E420" s="464"/>
      <c r="F420" s="463"/>
      <c r="G420" s="464" t="s">
        <v>856</v>
      </c>
      <c r="H420" s="629" t="s">
        <v>852</v>
      </c>
      <c r="I420" s="663">
        <v>320</v>
      </c>
      <c r="J420" s="22">
        <v>0</v>
      </c>
      <c r="K420" s="325">
        <f t="shared" ref="K420:K421" si="28">SUM(I420-J420)</f>
        <v>320</v>
      </c>
      <c r="L420" s="35"/>
      <c r="M420" s="35"/>
      <c r="N420" s="35"/>
      <c r="O420" s="35"/>
    </row>
    <row r="421" spans="1:15" s="78" customFormat="1" ht="27.75" customHeight="1" x14ac:dyDescent="0.15">
      <c r="A421" s="76"/>
      <c r="B421" s="523"/>
      <c r="C421" s="522"/>
      <c r="D421" s="464"/>
      <c r="E421" s="464"/>
      <c r="F421" s="463"/>
      <c r="G421" s="464" t="s">
        <v>853</v>
      </c>
      <c r="H421" s="629" t="s">
        <v>854</v>
      </c>
      <c r="I421" s="663">
        <v>1600</v>
      </c>
      <c r="J421" s="22">
        <v>0</v>
      </c>
      <c r="K421" s="325">
        <f t="shared" si="28"/>
        <v>1600</v>
      </c>
      <c r="L421" s="35"/>
      <c r="M421" s="35"/>
      <c r="N421" s="35"/>
      <c r="O421" s="35"/>
    </row>
    <row r="422" spans="1:15" s="5" customFormat="1" ht="27.75" customHeight="1" x14ac:dyDescent="0.15">
      <c r="A422" s="62"/>
      <c r="B422" s="526"/>
      <c r="C422" s="532"/>
      <c r="D422" s="939" t="s">
        <v>55</v>
      </c>
      <c r="E422" s="939"/>
      <c r="F422" s="939"/>
      <c r="G422" s="939"/>
      <c r="H422" s="584"/>
      <c r="I422" s="669">
        <f>SUBTOTAL(9,I423:I446)</f>
        <v>273870</v>
      </c>
      <c r="J422" s="179">
        <f>SUBTOTAL(9,J423:J446)</f>
        <v>204370</v>
      </c>
      <c r="K422" s="382">
        <f t="shared" si="26"/>
        <v>69500</v>
      </c>
      <c r="L422" s="141"/>
      <c r="M422"/>
      <c r="N422"/>
    </row>
    <row r="423" spans="1:15" s="5" customFormat="1" ht="27.75" customHeight="1" x14ac:dyDescent="0.15">
      <c r="A423" s="62"/>
      <c r="B423" s="526"/>
      <c r="C423" s="532"/>
      <c r="D423" s="527"/>
      <c r="E423" s="940" t="s">
        <v>4</v>
      </c>
      <c r="F423" s="941"/>
      <c r="G423" s="942"/>
      <c r="H423" s="585"/>
      <c r="I423" s="653">
        <f>SUBTOTAL(9,I424:I429)</f>
        <v>5600</v>
      </c>
      <c r="J423" s="171">
        <f>SUBTOTAL(9,J424:J429)</f>
        <v>10200</v>
      </c>
      <c r="K423" s="321">
        <f t="shared" ref="K423:K481" si="29">I423-J423</f>
        <v>-4600</v>
      </c>
      <c r="L423" s="141"/>
      <c r="M423"/>
      <c r="N423"/>
    </row>
    <row r="424" spans="1:15" s="34" customFormat="1" ht="27.75" customHeight="1" x14ac:dyDescent="0.15">
      <c r="A424" s="63"/>
      <c r="B424" s="107"/>
      <c r="C424" s="14"/>
      <c r="D424" s="111"/>
      <c r="E424" s="14"/>
      <c r="F424" s="948" t="s">
        <v>57</v>
      </c>
      <c r="G424" s="948"/>
      <c r="H424" s="447"/>
      <c r="I424" s="663">
        <f>SUBTOTAL(9,I425:I425)</f>
        <v>2800</v>
      </c>
      <c r="J424" s="64">
        <f>SUBTOTAL(9,J425:J425)</f>
        <v>2600</v>
      </c>
      <c r="K424" s="383">
        <f t="shared" si="29"/>
        <v>200</v>
      </c>
      <c r="L424" s="141"/>
      <c r="M424" s="32"/>
      <c r="N424" s="32"/>
    </row>
    <row r="425" spans="1:15" s="36" customFormat="1" ht="27.75" customHeight="1" x14ac:dyDescent="0.15">
      <c r="A425" s="63"/>
      <c r="B425" s="107"/>
      <c r="C425" s="14"/>
      <c r="D425" s="111"/>
      <c r="E425" s="14"/>
      <c r="F425" s="347"/>
      <c r="G425" s="15" t="s">
        <v>54</v>
      </c>
      <c r="H425" s="436" t="s">
        <v>366</v>
      </c>
      <c r="I425" s="663">
        <v>2800</v>
      </c>
      <c r="J425" s="64">
        <v>2600</v>
      </c>
      <c r="K425" s="383">
        <f t="shared" si="29"/>
        <v>200</v>
      </c>
      <c r="L425" s="413"/>
      <c r="M425" s="35"/>
      <c r="N425" s="35"/>
    </row>
    <row r="426" spans="1:15" s="17" customFormat="1" ht="27.75" customHeight="1" x14ac:dyDescent="0.15">
      <c r="A426" s="63"/>
      <c r="B426" s="107"/>
      <c r="C426" s="14"/>
      <c r="D426" s="111"/>
      <c r="E426" s="14"/>
      <c r="F426" s="948" t="s">
        <v>16</v>
      </c>
      <c r="G426" s="948"/>
      <c r="H426" s="447"/>
      <c r="I426" s="663">
        <f>SUBTOTAL(9,I427:I429)</f>
        <v>2800</v>
      </c>
      <c r="J426" s="64">
        <f>SUBTOTAL(9,J427:J429)</f>
        <v>7600</v>
      </c>
      <c r="K426" s="383">
        <f t="shared" si="29"/>
        <v>-4800</v>
      </c>
      <c r="L426" s="141"/>
      <c r="M426"/>
      <c r="N426"/>
    </row>
    <row r="427" spans="1:15" s="17" customFormat="1" ht="27.75" customHeight="1" x14ac:dyDescent="0.15">
      <c r="A427" s="63"/>
      <c r="B427" s="107"/>
      <c r="C427" s="14"/>
      <c r="D427" s="111"/>
      <c r="E427" s="14"/>
      <c r="F427" s="347"/>
      <c r="G427" s="15" t="s">
        <v>59</v>
      </c>
      <c r="H427" s="436" t="s">
        <v>6</v>
      </c>
      <c r="I427" s="663">
        <v>0</v>
      </c>
      <c r="J427" s="22">
        <v>2000</v>
      </c>
      <c r="K427" s="383">
        <f t="shared" si="29"/>
        <v>-2000</v>
      </c>
      <c r="L427" s="141"/>
      <c r="M427"/>
      <c r="N427"/>
    </row>
    <row r="428" spans="1:15" s="17" customFormat="1" ht="27.75" customHeight="1" x14ac:dyDescent="0.15">
      <c r="A428" s="63"/>
      <c r="B428" s="107"/>
      <c r="C428" s="14"/>
      <c r="D428" s="111"/>
      <c r="E428" s="14"/>
      <c r="F428" s="511"/>
      <c r="G428" s="15" t="s">
        <v>183</v>
      </c>
      <c r="H428" s="436" t="s">
        <v>367</v>
      </c>
      <c r="I428" s="663">
        <v>2800</v>
      </c>
      <c r="J428" s="64">
        <v>2800</v>
      </c>
      <c r="K428" s="383">
        <f t="shared" si="29"/>
        <v>0</v>
      </c>
      <c r="L428" s="141"/>
      <c r="M428"/>
      <c r="N428"/>
    </row>
    <row r="429" spans="1:15" s="36" customFormat="1" ht="27.75" customHeight="1" x14ac:dyDescent="0.15">
      <c r="A429" s="63"/>
      <c r="B429" s="107"/>
      <c r="C429" s="14"/>
      <c r="D429" s="111"/>
      <c r="E429" s="14"/>
      <c r="F429" s="514"/>
      <c r="G429" s="15" t="s">
        <v>665</v>
      </c>
      <c r="H429" s="608" t="s">
        <v>6</v>
      </c>
      <c r="I429" s="655">
        <v>0</v>
      </c>
      <c r="J429" s="61">
        <v>2800</v>
      </c>
      <c r="K429" s="383">
        <f t="shared" si="29"/>
        <v>-2800</v>
      </c>
      <c r="L429" s="413"/>
      <c r="M429" s="35"/>
      <c r="N429" s="35"/>
    </row>
    <row r="430" spans="1:15" s="5" customFormat="1" ht="27.75" customHeight="1" x14ac:dyDescent="0.15">
      <c r="A430" s="62"/>
      <c r="B430" s="526"/>
      <c r="C430" s="532"/>
      <c r="D430" s="527"/>
      <c r="E430" s="940" t="s">
        <v>12</v>
      </c>
      <c r="F430" s="941"/>
      <c r="G430" s="942"/>
      <c r="H430" s="585"/>
      <c r="I430" s="653">
        <f>SUBTOTAL(9,I431:I434)</f>
        <v>2720</v>
      </c>
      <c r="J430" s="171">
        <f>SUBTOTAL(9,J431:J434)</f>
        <v>680</v>
      </c>
      <c r="K430" s="321">
        <f t="shared" si="29"/>
        <v>2040</v>
      </c>
      <c r="L430" s="141"/>
      <c r="M430"/>
      <c r="N430"/>
    </row>
    <row r="431" spans="1:15" s="17" customFormat="1" ht="27.75" customHeight="1" x14ac:dyDescent="0.15">
      <c r="A431" s="63"/>
      <c r="B431" s="107"/>
      <c r="C431" s="14"/>
      <c r="D431" s="111"/>
      <c r="E431" s="14"/>
      <c r="F431" s="924" t="s">
        <v>17</v>
      </c>
      <c r="G431" s="924"/>
      <c r="H431" s="447"/>
      <c r="I431" s="667">
        <f>SUBTOTAL(9,I432:I434)</f>
        <v>2720</v>
      </c>
      <c r="J431" s="19">
        <f>SUBTOTAL(9,J432:J434)</f>
        <v>680</v>
      </c>
      <c r="K431" s="383">
        <f t="shared" si="29"/>
        <v>2040</v>
      </c>
      <c r="L431" s="141"/>
      <c r="M431"/>
      <c r="N431"/>
    </row>
    <row r="432" spans="1:15" s="17" customFormat="1" ht="27.75" customHeight="1" x14ac:dyDescent="0.15">
      <c r="A432" s="63"/>
      <c r="B432" s="107"/>
      <c r="C432" s="14"/>
      <c r="D432" s="111"/>
      <c r="E432" s="14"/>
      <c r="F432" s="531"/>
      <c r="G432" s="15" t="s">
        <v>61</v>
      </c>
      <c r="H432" s="606" t="s">
        <v>921</v>
      </c>
      <c r="I432" s="655">
        <v>800</v>
      </c>
      <c r="J432" s="16">
        <v>200</v>
      </c>
      <c r="K432" s="383">
        <f t="shared" si="29"/>
        <v>600</v>
      </c>
      <c r="L432" s="141"/>
      <c r="M432"/>
      <c r="N432"/>
    </row>
    <row r="433" spans="1:14" s="17" customFormat="1" ht="27.75" customHeight="1" x14ac:dyDescent="0.15">
      <c r="A433" s="63"/>
      <c r="B433" s="107"/>
      <c r="C433" s="14"/>
      <c r="D433" s="111"/>
      <c r="E433" s="14"/>
      <c r="F433" s="356"/>
      <c r="G433" s="15" t="s">
        <v>62</v>
      </c>
      <c r="H433" s="609" t="s">
        <v>921</v>
      </c>
      <c r="I433" s="655">
        <v>800</v>
      </c>
      <c r="J433" s="61">
        <v>200</v>
      </c>
      <c r="K433" s="383">
        <f t="shared" si="29"/>
        <v>600</v>
      </c>
      <c r="L433" s="141"/>
      <c r="M433"/>
      <c r="N433"/>
    </row>
    <row r="434" spans="1:14" s="17" customFormat="1" ht="27.75" customHeight="1" x14ac:dyDescent="0.15">
      <c r="A434" s="63"/>
      <c r="B434" s="107"/>
      <c r="C434" s="14"/>
      <c r="D434" s="111"/>
      <c r="E434" s="14"/>
      <c r="F434" s="356"/>
      <c r="G434" s="15" t="s">
        <v>63</v>
      </c>
      <c r="H434" s="609" t="s">
        <v>922</v>
      </c>
      <c r="I434" s="655">
        <v>1120</v>
      </c>
      <c r="J434" s="61">
        <v>280</v>
      </c>
      <c r="K434" s="383">
        <f t="shared" si="29"/>
        <v>840</v>
      </c>
      <c r="L434" s="141"/>
      <c r="M434"/>
      <c r="N434"/>
    </row>
    <row r="435" spans="1:14" s="5" customFormat="1" ht="27.75" customHeight="1" x14ac:dyDescent="0.15">
      <c r="A435" s="62"/>
      <c r="B435" s="526"/>
      <c r="C435" s="532"/>
      <c r="D435" s="527"/>
      <c r="E435" s="940" t="s">
        <v>65</v>
      </c>
      <c r="F435" s="941"/>
      <c r="G435" s="942"/>
      <c r="H435" s="585"/>
      <c r="I435" s="653">
        <f>SUBTOTAL(9,I436:I437)</f>
        <v>1440</v>
      </c>
      <c r="J435" s="9">
        <f>SUBTOTAL(9,J436:J437)</f>
        <v>1200</v>
      </c>
      <c r="K435" s="321">
        <f t="shared" si="29"/>
        <v>240</v>
      </c>
      <c r="L435" s="141"/>
      <c r="M435"/>
      <c r="N435"/>
    </row>
    <row r="436" spans="1:14" s="34" customFormat="1" ht="27.75" customHeight="1" x14ac:dyDescent="0.15">
      <c r="A436" s="744"/>
      <c r="B436" s="116"/>
      <c r="C436" s="114"/>
      <c r="D436" s="115"/>
      <c r="E436" s="114"/>
      <c r="F436" s="935" t="s">
        <v>15</v>
      </c>
      <c r="G436" s="935"/>
      <c r="H436" s="549"/>
      <c r="I436" s="674">
        <f>SUBTOTAL(9,I437)</f>
        <v>1440</v>
      </c>
      <c r="J436" s="575">
        <f>SUBTOTAL(9,J437:J437)</f>
        <v>1200</v>
      </c>
      <c r="K436" s="388">
        <f t="shared" si="29"/>
        <v>240</v>
      </c>
      <c r="L436" s="141"/>
      <c r="M436" s="32"/>
      <c r="N436" s="32"/>
    </row>
    <row r="437" spans="1:14" s="36" customFormat="1" ht="27.75" customHeight="1" x14ac:dyDescent="0.15">
      <c r="A437" s="63"/>
      <c r="B437" s="107"/>
      <c r="C437" s="14"/>
      <c r="D437" s="111"/>
      <c r="E437" s="14"/>
      <c r="F437" s="356"/>
      <c r="G437" s="15" t="s">
        <v>666</v>
      </c>
      <c r="H437" s="606" t="s">
        <v>923</v>
      </c>
      <c r="I437" s="655">
        <v>1440</v>
      </c>
      <c r="J437" s="61">
        <v>1200</v>
      </c>
      <c r="K437" s="383">
        <f t="shared" si="29"/>
        <v>240</v>
      </c>
      <c r="L437" s="413"/>
      <c r="M437" s="35"/>
      <c r="N437" s="35"/>
    </row>
    <row r="438" spans="1:14" s="5" customFormat="1" ht="27.75" customHeight="1" x14ac:dyDescent="0.15">
      <c r="A438" s="62"/>
      <c r="B438" s="789"/>
      <c r="C438" s="788"/>
      <c r="D438" s="787"/>
      <c r="E438" s="930" t="s">
        <v>102</v>
      </c>
      <c r="F438" s="914"/>
      <c r="G438" s="914"/>
      <c r="H438" s="585"/>
      <c r="I438" s="653">
        <f>SUBTOTAL(9,I439:I442)</f>
        <v>34800</v>
      </c>
      <c r="J438" s="9">
        <f>SUBTOTAL(9,J439:J442)</f>
        <v>0</v>
      </c>
      <c r="K438" s="321">
        <f t="shared" ref="K438:K442" si="30">I438-J438</f>
        <v>34800</v>
      </c>
      <c r="L438" s="141"/>
      <c r="M438"/>
      <c r="N438"/>
    </row>
    <row r="439" spans="1:14" s="34" customFormat="1" ht="27.75" customHeight="1" x14ac:dyDescent="0.15">
      <c r="A439" s="63"/>
      <c r="B439" s="14"/>
      <c r="C439" s="14"/>
      <c r="D439" s="111"/>
      <c r="E439" s="14"/>
      <c r="F439" s="920" t="s">
        <v>998</v>
      </c>
      <c r="G439" s="920"/>
      <c r="H439" s="803"/>
      <c r="I439" s="40">
        <f>SUBTOTAL(9,I440:I442)</f>
        <v>34800</v>
      </c>
      <c r="J439" s="19">
        <v>0</v>
      </c>
      <c r="K439" s="383">
        <f t="shared" si="30"/>
        <v>34800</v>
      </c>
      <c r="L439" s="141"/>
      <c r="M439" s="32"/>
      <c r="N439" s="32"/>
    </row>
    <row r="440" spans="1:14" s="36" customFormat="1" ht="27.75" customHeight="1" x14ac:dyDescent="0.15">
      <c r="A440" s="808"/>
      <c r="B440" s="107"/>
      <c r="C440" s="14"/>
      <c r="D440" s="14"/>
      <c r="E440" s="14"/>
      <c r="F440" s="109"/>
      <c r="G440" s="355" t="s">
        <v>999</v>
      </c>
      <c r="H440" s="133" t="s">
        <v>1000</v>
      </c>
      <c r="I440" s="40">
        <v>10800</v>
      </c>
      <c r="J440" s="61">
        <v>0</v>
      </c>
      <c r="K440" s="383">
        <f t="shared" ref="K440:K441" si="31">I440-J440</f>
        <v>10800</v>
      </c>
      <c r="L440" s="413"/>
      <c r="M440" s="35"/>
      <c r="N440" s="35"/>
    </row>
    <row r="441" spans="1:14" s="36" customFormat="1" ht="27.75" customHeight="1" x14ac:dyDescent="0.15">
      <c r="A441" s="63"/>
      <c r="B441" s="107"/>
      <c r="C441" s="14"/>
      <c r="D441" s="111"/>
      <c r="E441" s="14"/>
      <c r="F441" s="109"/>
      <c r="G441" s="355" t="s">
        <v>1001</v>
      </c>
      <c r="H441" s="133" t="s">
        <v>1002</v>
      </c>
      <c r="I441" s="40">
        <v>21600</v>
      </c>
      <c r="J441" s="61">
        <v>0</v>
      </c>
      <c r="K441" s="383">
        <f t="shared" si="31"/>
        <v>21600</v>
      </c>
      <c r="L441" s="413"/>
      <c r="M441" s="35"/>
      <c r="N441" s="35"/>
    </row>
    <row r="442" spans="1:14" s="36" customFormat="1" ht="27.75" customHeight="1" x14ac:dyDescent="0.15">
      <c r="A442" s="63"/>
      <c r="B442" s="107"/>
      <c r="C442" s="14"/>
      <c r="D442" s="111"/>
      <c r="E442" s="14"/>
      <c r="F442" s="109"/>
      <c r="G442" s="790" t="s">
        <v>1003</v>
      </c>
      <c r="H442" s="133" t="s">
        <v>1004</v>
      </c>
      <c r="I442" s="64">
        <v>2400</v>
      </c>
      <c r="J442" s="61">
        <v>0</v>
      </c>
      <c r="K442" s="383">
        <f t="shared" si="30"/>
        <v>2400</v>
      </c>
      <c r="L442" s="413"/>
      <c r="M442" s="35"/>
      <c r="N442" s="35"/>
    </row>
    <row r="443" spans="1:14" s="17" customFormat="1" ht="27.75" customHeight="1" x14ac:dyDescent="0.15">
      <c r="A443" s="63"/>
      <c r="B443" s="107"/>
      <c r="C443" s="14"/>
      <c r="D443" s="111"/>
      <c r="E443" s="926" t="s">
        <v>30</v>
      </c>
      <c r="F443" s="927"/>
      <c r="G443" s="930"/>
      <c r="H443" s="614"/>
      <c r="I443" s="653">
        <f>SUBTOTAL(9,I444:I446)</f>
        <v>229310</v>
      </c>
      <c r="J443" s="9">
        <f>SUBTOTAL(9,J444:J446)</f>
        <v>192290</v>
      </c>
      <c r="K443" s="321">
        <f t="shared" si="29"/>
        <v>37020</v>
      </c>
      <c r="L443" s="141"/>
      <c r="M443"/>
      <c r="N443"/>
    </row>
    <row r="444" spans="1:14" s="34" customFormat="1" ht="27.75" customHeight="1" x14ac:dyDescent="0.15">
      <c r="A444" s="63"/>
      <c r="B444" s="107"/>
      <c r="C444" s="14"/>
      <c r="D444" s="111"/>
      <c r="E444" s="14"/>
      <c r="F444" s="943" t="s">
        <v>27</v>
      </c>
      <c r="G444" s="944"/>
      <c r="H444" s="606"/>
      <c r="I444" s="27">
        <f>SUBTOTAL(9,I445:I446)</f>
        <v>229310</v>
      </c>
      <c r="J444" s="166">
        <f>SUBTOTAL(9,J445:J446)</f>
        <v>192290</v>
      </c>
      <c r="K444" s="383">
        <f t="shared" si="29"/>
        <v>37020</v>
      </c>
      <c r="L444" s="141"/>
      <c r="M444" s="32"/>
      <c r="N444" s="32"/>
    </row>
    <row r="445" spans="1:14" s="36" customFormat="1" ht="27.75" customHeight="1" x14ac:dyDescent="0.15">
      <c r="A445" s="63"/>
      <c r="B445" s="107"/>
      <c r="C445" s="14"/>
      <c r="D445" s="111"/>
      <c r="E445" s="14"/>
      <c r="F445" s="356"/>
      <c r="G445" s="15" t="s">
        <v>66</v>
      </c>
      <c r="H445" s="133" t="s">
        <v>1005</v>
      </c>
      <c r="I445" s="40">
        <v>208310</v>
      </c>
      <c r="J445" s="166">
        <v>171290</v>
      </c>
      <c r="K445" s="383">
        <f t="shared" si="29"/>
        <v>37020</v>
      </c>
      <c r="L445" s="413"/>
      <c r="M445" s="35"/>
      <c r="N445" s="35"/>
    </row>
    <row r="446" spans="1:14" s="36" customFormat="1" ht="27.75" customHeight="1" x14ac:dyDescent="0.15">
      <c r="A446" s="63"/>
      <c r="B446" s="107"/>
      <c r="C446" s="14"/>
      <c r="D446" s="111"/>
      <c r="E446" s="14"/>
      <c r="F446" s="356"/>
      <c r="G446" s="15" t="s">
        <v>67</v>
      </c>
      <c r="H446" s="133" t="s">
        <v>1006</v>
      </c>
      <c r="I446" s="40">
        <v>21000</v>
      </c>
      <c r="J446" s="166">
        <v>21000</v>
      </c>
      <c r="K446" s="388">
        <f t="shared" si="29"/>
        <v>0</v>
      </c>
      <c r="L446" s="413"/>
      <c r="M446" s="35"/>
      <c r="N446" s="35"/>
    </row>
    <row r="447" spans="1:14" s="5" customFormat="1" ht="27.75" customHeight="1" x14ac:dyDescent="0.15">
      <c r="A447" s="62"/>
      <c r="B447" s="526"/>
      <c r="C447" s="532"/>
      <c r="D447" s="939" t="s">
        <v>68</v>
      </c>
      <c r="E447" s="939"/>
      <c r="F447" s="939"/>
      <c r="G447" s="939"/>
      <c r="H447" s="584"/>
      <c r="I447" s="652">
        <f>SUBTOTAL(9,I448:I452)</f>
        <v>86400</v>
      </c>
      <c r="J447" s="7">
        <f>SUBTOTAL(9,J448:J452)</f>
        <v>82800</v>
      </c>
      <c r="K447" s="380">
        <f t="shared" si="29"/>
        <v>3600</v>
      </c>
      <c r="L447" s="141"/>
      <c r="M447"/>
      <c r="N447"/>
    </row>
    <row r="448" spans="1:14" s="5" customFormat="1" ht="27.75" customHeight="1" x14ac:dyDescent="0.15">
      <c r="A448" s="62"/>
      <c r="B448" s="526"/>
      <c r="C448" s="532"/>
      <c r="D448" s="525"/>
      <c r="E448" s="914" t="s">
        <v>69</v>
      </c>
      <c r="F448" s="914"/>
      <c r="G448" s="914"/>
      <c r="H448" s="585"/>
      <c r="I448" s="653">
        <f>SUBTOTAL(9,I449:I452)</f>
        <v>86400</v>
      </c>
      <c r="J448" s="171">
        <f>SUBTOTAL(9,J449:J452)</f>
        <v>82800</v>
      </c>
      <c r="K448" s="391">
        <f t="shared" si="29"/>
        <v>3600</v>
      </c>
      <c r="L448" s="141"/>
      <c r="M448"/>
      <c r="N448"/>
    </row>
    <row r="449" spans="1:14" s="13" customFormat="1" ht="27.75" customHeight="1" x14ac:dyDescent="0.15">
      <c r="A449" s="62"/>
      <c r="B449" s="526"/>
      <c r="C449" s="532"/>
      <c r="D449" s="527"/>
      <c r="E449" s="358"/>
      <c r="F449" s="924" t="s">
        <v>70</v>
      </c>
      <c r="G449" s="924"/>
      <c r="H449" s="586"/>
      <c r="I449" s="654">
        <f>SUBTOTAL(9,I450:I452)</f>
        <v>86400</v>
      </c>
      <c r="J449" s="191">
        <f>SUBTOTAL(9,J450:J452)</f>
        <v>82800</v>
      </c>
      <c r="K449" s="392">
        <f t="shared" si="29"/>
        <v>3600</v>
      </c>
      <c r="L449" s="412"/>
      <c r="M449" s="12"/>
      <c r="N449" s="12"/>
    </row>
    <row r="450" spans="1:14" s="17" customFormat="1" ht="27.75" customHeight="1" x14ac:dyDescent="0.15">
      <c r="A450" s="63"/>
      <c r="B450" s="107"/>
      <c r="C450" s="14"/>
      <c r="D450" s="527"/>
      <c r="E450" s="14"/>
      <c r="F450" s="356"/>
      <c r="G450" s="15" t="s">
        <v>486</v>
      </c>
      <c r="H450" s="605" t="s">
        <v>662</v>
      </c>
      <c r="I450" s="655">
        <v>57600</v>
      </c>
      <c r="J450" s="16">
        <v>50400</v>
      </c>
      <c r="K450" s="393">
        <f t="shared" si="29"/>
        <v>7200</v>
      </c>
      <c r="L450" s="141"/>
      <c r="M450"/>
      <c r="N450"/>
    </row>
    <row r="451" spans="1:14" s="17" customFormat="1" ht="27.75" customHeight="1" x14ac:dyDescent="0.15">
      <c r="A451" s="63"/>
      <c r="B451" s="107"/>
      <c r="C451" s="14"/>
      <c r="D451" s="527"/>
      <c r="E451" s="14"/>
      <c r="F451" s="356"/>
      <c r="G451" s="15" t="s">
        <v>487</v>
      </c>
      <c r="H451" s="605" t="s">
        <v>663</v>
      </c>
      <c r="I451" s="655">
        <v>2400</v>
      </c>
      <c r="J451" s="61">
        <v>1200</v>
      </c>
      <c r="K451" s="394">
        <f t="shared" si="29"/>
        <v>1200</v>
      </c>
      <c r="L451" s="141"/>
      <c r="M451"/>
      <c r="N451"/>
    </row>
    <row r="452" spans="1:14" s="17" customFormat="1" ht="27.75" customHeight="1" x14ac:dyDescent="0.15">
      <c r="A452" s="63"/>
      <c r="B452" s="107"/>
      <c r="C452" s="14"/>
      <c r="D452" s="527"/>
      <c r="E452" s="14"/>
      <c r="F452" s="356"/>
      <c r="G452" s="15" t="s">
        <v>488</v>
      </c>
      <c r="H452" s="605" t="s">
        <v>664</v>
      </c>
      <c r="I452" s="655">
        <v>26400</v>
      </c>
      <c r="J452" s="61">
        <v>31200</v>
      </c>
      <c r="K452" s="388">
        <f t="shared" si="29"/>
        <v>-4800</v>
      </c>
      <c r="L452" s="141"/>
      <c r="M452"/>
      <c r="N452"/>
    </row>
    <row r="453" spans="1:14" s="5" customFormat="1" ht="27.75" customHeight="1" x14ac:dyDescent="0.15">
      <c r="A453" s="62"/>
      <c r="B453" s="526"/>
      <c r="C453" s="532"/>
      <c r="D453" s="939" t="s">
        <v>670</v>
      </c>
      <c r="E453" s="939"/>
      <c r="F453" s="939"/>
      <c r="G453" s="939"/>
      <c r="H453" s="584"/>
      <c r="I453" s="652">
        <f>SUBTOTAL(9,I454:I480)</f>
        <v>175600</v>
      </c>
      <c r="J453" s="7">
        <f>SUBTOTAL(9,J454:J459)</f>
        <v>0</v>
      </c>
      <c r="K453" s="380">
        <f t="shared" ref="K453:K459" si="32">I453-J453</f>
        <v>175600</v>
      </c>
      <c r="L453" s="141"/>
      <c r="M453"/>
      <c r="N453"/>
    </row>
    <row r="454" spans="1:14" s="5" customFormat="1" ht="27.75" customHeight="1" x14ac:dyDescent="0.15">
      <c r="A454" s="62"/>
      <c r="B454" s="526"/>
      <c r="C454" s="532"/>
      <c r="D454" s="525"/>
      <c r="E454" s="914" t="s">
        <v>4</v>
      </c>
      <c r="F454" s="914"/>
      <c r="G454" s="914"/>
      <c r="H454" s="585"/>
      <c r="I454" s="653">
        <f>SUBTOTAL(9,I455:I468)</f>
        <v>116700</v>
      </c>
      <c r="J454" s="171">
        <f>SUBTOTAL(9,J455:J459)</f>
        <v>0</v>
      </c>
      <c r="K454" s="391">
        <f t="shared" si="32"/>
        <v>116700</v>
      </c>
      <c r="L454" s="141"/>
      <c r="M454"/>
      <c r="N454"/>
    </row>
    <row r="455" spans="1:14" s="13" customFormat="1" ht="27.75" customHeight="1" x14ac:dyDescent="0.15">
      <c r="A455" s="62"/>
      <c r="B455" s="526"/>
      <c r="C455" s="532"/>
      <c r="D455" s="527"/>
      <c r="E455" s="358"/>
      <c r="F455" s="924" t="s">
        <v>8</v>
      </c>
      <c r="G455" s="924"/>
      <c r="H455" s="586"/>
      <c r="I455" s="654">
        <f>SUBTOTAL(9,I456:I459)</f>
        <v>66608</v>
      </c>
      <c r="J455" s="191">
        <f>SUBTOTAL(9,J456:J459)</f>
        <v>0</v>
      </c>
      <c r="K455" s="392">
        <f t="shared" si="32"/>
        <v>66608</v>
      </c>
      <c r="L455" s="412"/>
      <c r="M455" s="12"/>
      <c r="N455" s="12"/>
    </row>
    <row r="456" spans="1:14" s="17" customFormat="1" ht="27.75" customHeight="1" x14ac:dyDescent="0.15">
      <c r="A456" s="63"/>
      <c r="B456" s="107"/>
      <c r="C456" s="14"/>
      <c r="D456" s="527"/>
      <c r="E456" s="14"/>
      <c r="F456" s="776"/>
      <c r="G456" s="492" t="s">
        <v>916</v>
      </c>
      <c r="H456" s="781" t="s">
        <v>907</v>
      </c>
      <c r="I456" s="655">
        <v>14520</v>
      </c>
      <c r="J456" s="16">
        <v>0</v>
      </c>
      <c r="K456" s="393">
        <f t="shared" ref="K456" si="33">I456-J456</f>
        <v>14520</v>
      </c>
      <c r="L456" s="141"/>
      <c r="M456"/>
      <c r="N456"/>
    </row>
    <row r="457" spans="1:14" s="17" customFormat="1" ht="27.75" customHeight="1" x14ac:dyDescent="0.15">
      <c r="A457" s="63"/>
      <c r="B457" s="107"/>
      <c r="C457" s="14"/>
      <c r="D457" s="527"/>
      <c r="E457" s="14"/>
      <c r="F457" s="776"/>
      <c r="G457" s="395" t="s">
        <v>915</v>
      </c>
      <c r="H457" s="781" t="s">
        <v>908</v>
      </c>
      <c r="I457" s="655">
        <v>51288</v>
      </c>
      <c r="J457" s="16">
        <v>0</v>
      </c>
      <c r="K457" s="393">
        <f t="shared" si="32"/>
        <v>51288</v>
      </c>
      <c r="L457" s="141"/>
      <c r="M457"/>
      <c r="N457"/>
    </row>
    <row r="458" spans="1:14" s="17" customFormat="1" ht="27.75" customHeight="1" x14ac:dyDescent="0.15">
      <c r="A458" s="63"/>
      <c r="B458" s="107"/>
      <c r="C458" s="14"/>
      <c r="D458" s="527"/>
      <c r="E458" s="14"/>
      <c r="F458" s="776"/>
      <c r="G458" s="396" t="s">
        <v>671</v>
      </c>
      <c r="H458" s="782" t="s">
        <v>673</v>
      </c>
      <c r="I458" s="655">
        <v>600</v>
      </c>
      <c r="J458" s="61">
        <v>0</v>
      </c>
      <c r="K458" s="394">
        <f t="shared" si="32"/>
        <v>600</v>
      </c>
      <c r="L458" s="141"/>
      <c r="M458"/>
      <c r="N458"/>
    </row>
    <row r="459" spans="1:14" s="17" customFormat="1" ht="27.75" customHeight="1" x14ac:dyDescent="0.15">
      <c r="A459" s="63"/>
      <c r="B459" s="107"/>
      <c r="C459" s="14"/>
      <c r="D459" s="527"/>
      <c r="E459" s="14"/>
      <c r="F459" s="776"/>
      <c r="G459" s="307" t="s">
        <v>672</v>
      </c>
      <c r="H459" s="782" t="s">
        <v>364</v>
      </c>
      <c r="I459" s="655">
        <v>200</v>
      </c>
      <c r="J459" s="61">
        <v>0</v>
      </c>
      <c r="K459" s="383">
        <f t="shared" si="32"/>
        <v>200</v>
      </c>
      <c r="L459" s="141"/>
      <c r="M459"/>
      <c r="N459"/>
    </row>
    <row r="460" spans="1:14" s="13" customFormat="1" ht="27.75" customHeight="1" x14ac:dyDescent="0.15">
      <c r="A460" s="62"/>
      <c r="B460" s="526"/>
      <c r="C460" s="532"/>
      <c r="D460" s="527"/>
      <c r="E460" s="359"/>
      <c r="F460" s="946" t="s">
        <v>5</v>
      </c>
      <c r="G460" s="947"/>
      <c r="H460" s="780"/>
      <c r="I460" s="27">
        <f>SUBTOTAL(9,I461:I468)</f>
        <v>50092</v>
      </c>
      <c r="J460" s="16">
        <f>SUBTOTAL(9,J461:J468)</f>
        <v>0</v>
      </c>
      <c r="K460" s="383">
        <f t="shared" ref="K460:K472" si="34">I460-J460</f>
        <v>50092</v>
      </c>
      <c r="L460" s="412"/>
      <c r="M460" s="12"/>
      <c r="N460" s="12"/>
    </row>
    <row r="461" spans="1:14" s="17" customFormat="1" ht="27.75" customHeight="1" x14ac:dyDescent="0.15">
      <c r="A461" s="63"/>
      <c r="B461" s="107"/>
      <c r="C461" s="14"/>
      <c r="D461" s="527"/>
      <c r="E461" s="14"/>
      <c r="F461" s="776"/>
      <c r="G461" s="396" t="s">
        <v>674</v>
      </c>
      <c r="H461" s="783" t="s">
        <v>909</v>
      </c>
      <c r="I461" s="687">
        <v>41370</v>
      </c>
      <c r="J461" s="16">
        <v>0</v>
      </c>
      <c r="K461" s="393">
        <f t="shared" ref="K461:K464" si="35">I461-J461</f>
        <v>41370</v>
      </c>
      <c r="L461" s="141"/>
      <c r="M461"/>
      <c r="N461"/>
    </row>
    <row r="462" spans="1:14" s="17" customFormat="1" ht="27.75" customHeight="1" x14ac:dyDescent="0.15">
      <c r="A462" s="63"/>
      <c r="B462" s="107"/>
      <c r="C462" s="14"/>
      <c r="D462" s="527"/>
      <c r="E462" s="14"/>
      <c r="F462" s="776"/>
      <c r="G462" s="396" t="s">
        <v>675</v>
      </c>
      <c r="H462" s="782" t="s">
        <v>682</v>
      </c>
      <c r="I462" s="687">
        <v>182</v>
      </c>
      <c r="J462" s="16">
        <v>0</v>
      </c>
      <c r="K462" s="393">
        <f t="shared" si="35"/>
        <v>182</v>
      </c>
      <c r="L462" s="141"/>
      <c r="M462"/>
      <c r="N462"/>
    </row>
    <row r="463" spans="1:14" s="17" customFormat="1" ht="27.75" customHeight="1" x14ac:dyDescent="0.15">
      <c r="A463" s="744"/>
      <c r="B463" s="116"/>
      <c r="C463" s="114"/>
      <c r="D463" s="802"/>
      <c r="E463" s="114"/>
      <c r="F463" s="547"/>
      <c r="G463" s="809" t="s">
        <v>676</v>
      </c>
      <c r="H463" s="810" t="s">
        <v>910</v>
      </c>
      <c r="I463" s="814">
        <v>2460</v>
      </c>
      <c r="J463" s="293">
        <v>0</v>
      </c>
      <c r="K463" s="386">
        <f t="shared" si="35"/>
        <v>2460</v>
      </c>
      <c r="L463" s="141"/>
      <c r="M463"/>
      <c r="N463"/>
    </row>
    <row r="464" spans="1:14" s="17" customFormat="1" ht="27.75" customHeight="1" x14ac:dyDescent="0.15">
      <c r="A464" s="811"/>
      <c r="B464" s="812"/>
      <c r="C464" s="812"/>
      <c r="D464" s="792"/>
      <c r="E464" s="812"/>
      <c r="F464" s="776"/>
      <c r="G464" s="813" t="s">
        <v>677</v>
      </c>
      <c r="H464" s="871" t="s">
        <v>683</v>
      </c>
      <c r="I464" s="731">
        <v>2400</v>
      </c>
      <c r="J464" s="11">
        <v>0</v>
      </c>
      <c r="K464" s="387">
        <f t="shared" si="35"/>
        <v>2400</v>
      </c>
      <c r="L464" s="141"/>
      <c r="M464"/>
      <c r="N464"/>
    </row>
    <row r="465" spans="1:14" s="17" customFormat="1" ht="27.75" customHeight="1" x14ac:dyDescent="0.15">
      <c r="A465" s="63"/>
      <c r="B465" s="107"/>
      <c r="C465" s="14"/>
      <c r="D465" s="527"/>
      <c r="E465" s="14"/>
      <c r="F465" s="776"/>
      <c r="G465" s="396" t="s">
        <v>678</v>
      </c>
      <c r="H465" s="782" t="s">
        <v>684</v>
      </c>
      <c r="I465" s="687">
        <v>1260</v>
      </c>
      <c r="J465" s="16">
        <v>0</v>
      </c>
      <c r="K465" s="393">
        <f t="shared" si="34"/>
        <v>1260</v>
      </c>
      <c r="L465" s="141"/>
      <c r="M465"/>
      <c r="N465"/>
    </row>
    <row r="466" spans="1:14" s="17" customFormat="1" ht="27.75" customHeight="1" x14ac:dyDescent="0.15">
      <c r="A466" s="63"/>
      <c r="B466" s="107"/>
      <c r="C466" s="14"/>
      <c r="D466" s="527"/>
      <c r="E466" s="14"/>
      <c r="F466" s="776"/>
      <c r="G466" s="396" t="s">
        <v>679</v>
      </c>
      <c r="H466" s="784" t="s">
        <v>685</v>
      </c>
      <c r="I466" s="689">
        <v>1200</v>
      </c>
      <c r="J466" s="16">
        <v>0</v>
      </c>
      <c r="K466" s="393">
        <f t="shared" si="34"/>
        <v>1200</v>
      </c>
      <c r="L466" s="141"/>
      <c r="M466"/>
      <c r="N466"/>
    </row>
    <row r="467" spans="1:14" s="17" customFormat="1" ht="27.75" customHeight="1" x14ac:dyDescent="0.15">
      <c r="A467" s="63"/>
      <c r="B467" s="107"/>
      <c r="C467" s="14"/>
      <c r="D467" s="527"/>
      <c r="E467" s="14"/>
      <c r="F467" s="776"/>
      <c r="G467" s="396" t="s">
        <v>680</v>
      </c>
      <c r="H467" s="784" t="s">
        <v>686</v>
      </c>
      <c r="I467" s="687">
        <v>720</v>
      </c>
      <c r="J467" s="61">
        <v>0</v>
      </c>
      <c r="K467" s="394">
        <f t="shared" si="34"/>
        <v>720</v>
      </c>
      <c r="L467" s="141"/>
      <c r="M467"/>
      <c r="N467"/>
    </row>
    <row r="468" spans="1:14" s="17" customFormat="1" ht="27.75" customHeight="1" x14ac:dyDescent="0.15">
      <c r="A468" s="63"/>
      <c r="B468" s="107"/>
      <c r="C468" s="14"/>
      <c r="D468" s="796"/>
      <c r="E468" s="114"/>
      <c r="F468" s="547"/>
      <c r="G468" s="568" t="s">
        <v>681</v>
      </c>
      <c r="H468" s="785" t="s">
        <v>501</v>
      </c>
      <c r="I468" s="688">
        <v>500</v>
      </c>
      <c r="J468" s="293">
        <v>0</v>
      </c>
      <c r="K468" s="388">
        <f t="shared" si="34"/>
        <v>500</v>
      </c>
      <c r="L468" s="141"/>
      <c r="M468"/>
      <c r="N468"/>
    </row>
    <row r="469" spans="1:14" s="5" customFormat="1" ht="27.75" customHeight="1" x14ac:dyDescent="0.15">
      <c r="A469" s="815"/>
      <c r="B469" s="56"/>
      <c r="C469" s="56"/>
      <c r="D469" s="56"/>
      <c r="E469" s="1025" t="s">
        <v>687</v>
      </c>
      <c r="F469" s="1026"/>
      <c r="G469" s="1026"/>
      <c r="H469" s="611"/>
      <c r="I469" s="684">
        <f>SUBTOTAL(9,I470:I472)</f>
        <v>2000</v>
      </c>
      <c r="J469" s="566">
        <f>SUBTOTAL(9,J470:J472)</f>
        <v>0</v>
      </c>
      <c r="K469" s="403">
        <f t="shared" si="34"/>
        <v>2000</v>
      </c>
      <c r="L469" s="141"/>
      <c r="M469"/>
      <c r="N469"/>
    </row>
    <row r="470" spans="1:14" s="13" customFormat="1" ht="27.75" customHeight="1" x14ac:dyDescent="0.15">
      <c r="A470" s="62"/>
      <c r="B470" s="526"/>
      <c r="C470" s="532"/>
      <c r="D470" s="527"/>
      <c r="E470" s="349"/>
      <c r="F470" s="943" t="s">
        <v>688</v>
      </c>
      <c r="G470" s="944"/>
      <c r="H470" s="586"/>
      <c r="I470" s="654">
        <f>SUBTOTAL(9,I471:I472)</f>
        <v>2000</v>
      </c>
      <c r="J470" s="191">
        <f>SUBTOTAL(9,J471:J472)</f>
        <v>0</v>
      </c>
      <c r="K470" s="392">
        <f t="shared" si="34"/>
        <v>2000</v>
      </c>
      <c r="L470" s="412"/>
      <c r="M470" s="12"/>
      <c r="N470" s="12"/>
    </row>
    <row r="471" spans="1:14" s="17" customFormat="1" ht="27.75" customHeight="1" x14ac:dyDescent="0.15">
      <c r="A471" s="63"/>
      <c r="B471" s="107"/>
      <c r="C471" s="14"/>
      <c r="D471" s="527"/>
      <c r="E471" s="354"/>
      <c r="F471" s="347"/>
      <c r="G471" s="396" t="s">
        <v>689</v>
      </c>
      <c r="H471" s="441" t="s">
        <v>691</v>
      </c>
      <c r="I471" s="655">
        <v>1500</v>
      </c>
      <c r="J471" s="16">
        <v>0</v>
      </c>
      <c r="K471" s="393">
        <f t="shared" si="34"/>
        <v>1500</v>
      </c>
      <c r="L471" s="141"/>
      <c r="M471"/>
      <c r="N471"/>
    </row>
    <row r="472" spans="1:14" s="17" customFormat="1" ht="27.75" customHeight="1" x14ac:dyDescent="0.15">
      <c r="A472" s="63"/>
      <c r="B472" s="107"/>
      <c r="C472" s="14"/>
      <c r="D472" s="527"/>
      <c r="E472" s="354"/>
      <c r="F472" s="356"/>
      <c r="G472" s="396" t="s">
        <v>690</v>
      </c>
      <c r="H472" s="442" t="s">
        <v>692</v>
      </c>
      <c r="I472" s="655">
        <v>500</v>
      </c>
      <c r="J472" s="16">
        <v>0</v>
      </c>
      <c r="K472" s="393">
        <f t="shared" si="34"/>
        <v>500</v>
      </c>
      <c r="L472" s="141"/>
      <c r="M472"/>
      <c r="N472"/>
    </row>
    <row r="473" spans="1:14" ht="27.75" customHeight="1" x14ac:dyDescent="0.15">
      <c r="A473" s="76"/>
      <c r="B473" s="523"/>
      <c r="C473" s="522"/>
      <c r="D473" s="354"/>
      <c r="E473" s="926" t="s">
        <v>693</v>
      </c>
      <c r="F473" s="927"/>
      <c r="G473" s="930"/>
      <c r="H473" s="596"/>
      <c r="I473" s="308">
        <f>SUBTOTAL(9,I474:I475)</f>
        <v>46900</v>
      </c>
      <c r="J473" s="9">
        <f>SUBTOTAL(9,J474:J475)</f>
        <v>0</v>
      </c>
      <c r="K473" s="309">
        <f t="shared" ref="K473:K479" si="36">SUM(I473-J473)</f>
        <v>46900</v>
      </c>
      <c r="M473"/>
      <c r="N473"/>
    </row>
    <row r="474" spans="1:14" ht="27.75" customHeight="1" x14ac:dyDescent="0.15">
      <c r="A474" s="76"/>
      <c r="B474" s="523"/>
      <c r="C474" s="522"/>
      <c r="D474" s="354"/>
      <c r="E474" s="352"/>
      <c r="F474" s="936" t="s">
        <v>694</v>
      </c>
      <c r="G474" s="937"/>
      <c r="H474" s="599"/>
      <c r="I474" s="310">
        <f>SUBTOTAL(9,I475:I475)</f>
        <v>46900</v>
      </c>
      <c r="J474" s="61">
        <v>0</v>
      </c>
      <c r="K474" s="311">
        <f t="shared" si="36"/>
        <v>46900</v>
      </c>
      <c r="M474"/>
      <c r="N474"/>
    </row>
    <row r="475" spans="1:14" ht="27.75" customHeight="1" x14ac:dyDescent="0.15">
      <c r="A475" s="76"/>
      <c r="B475" s="523"/>
      <c r="C475" s="522"/>
      <c r="D475" s="354"/>
      <c r="E475" s="354"/>
      <c r="F475" s="353"/>
      <c r="G475" s="395" t="s">
        <v>917</v>
      </c>
      <c r="H475" s="441" t="s">
        <v>695</v>
      </c>
      <c r="I475" s="690">
        <v>46900</v>
      </c>
      <c r="J475" s="61">
        <v>0</v>
      </c>
      <c r="K475" s="312">
        <f t="shared" si="36"/>
        <v>46900</v>
      </c>
      <c r="M475"/>
      <c r="N475"/>
    </row>
    <row r="476" spans="1:14" ht="27.75" customHeight="1" x14ac:dyDescent="0.15">
      <c r="A476" s="76"/>
      <c r="B476" s="523"/>
      <c r="C476" s="522"/>
      <c r="D476" s="354"/>
      <c r="E476" s="1005" t="s">
        <v>696</v>
      </c>
      <c r="F476" s="1006"/>
      <c r="G476" s="1007"/>
      <c r="H476" s="596"/>
      <c r="I476" s="308">
        <f>SUBTOTAL(9,I477:I480)</f>
        <v>10000</v>
      </c>
      <c r="J476" s="9">
        <f>SUBTOTAL(9,J477:J480)</f>
        <v>0</v>
      </c>
      <c r="K476" s="313">
        <f t="shared" si="36"/>
        <v>10000</v>
      </c>
      <c r="M476"/>
      <c r="N476"/>
    </row>
    <row r="477" spans="1:14" ht="27.75" customHeight="1" x14ac:dyDescent="0.15">
      <c r="A477" s="76"/>
      <c r="B477" s="523"/>
      <c r="C477" s="522"/>
      <c r="D477" s="354"/>
      <c r="E477" s="352"/>
      <c r="F477" s="943" t="s">
        <v>697</v>
      </c>
      <c r="G477" s="944"/>
      <c r="H477" s="599"/>
      <c r="I477" s="310">
        <f>SUBTOTAL(9,I478:I480)</f>
        <v>10000</v>
      </c>
      <c r="J477" s="61">
        <v>0</v>
      </c>
      <c r="K477" s="311">
        <f t="shared" si="36"/>
        <v>10000</v>
      </c>
      <c r="M477"/>
      <c r="N477"/>
    </row>
    <row r="478" spans="1:14" ht="27.75" customHeight="1" x14ac:dyDescent="0.15">
      <c r="A478" s="76"/>
      <c r="B478" s="523"/>
      <c r="C478" s="522"/>
      <c r="D478" s="354"/>
      <c r="E478" s="354"/>
      <c r="F478" s="347"/>
      <c r="G478" s="314" t="s">
        <v>918</v>
      </c>
      <c r="H478" s="443" t="s">
        <v>115</v>
      </c>
      <c r="I478" s="687">
        <v>4000</v>
      </c>
      <c r="J478" s="61">
        <v>0</v>
      </c>
      <c r="K478" s="312">
        <f t="shared" si="36"/>
        <v>4000</v>
      </c>
      <c r="M478"/>
      <c r="N478"/>
    </row>
    <row r="479" spans="1:14" ht="27.75" customHeight="1" x14ac:dyDescent="0.15">
      <c r="A479" s="76"/>
      <c r="B479" s="523"/>
      <c r="C479" s="522"/>
      <c r="D479" s="354"/>
      <c r="E479" s="354"/>
      <c r="F479" s="353"/>
      <c r="G479" s="314" t="s">
        <v>698</v>
      </c>
      <c r="H479" s="443" t="s">
        <v>699</v>
      </c>
      <c r="I479" s="687">
        <v>4500</v>
      </c>
      <c r="J479" s="61">
        <v>0</v>
      </c>
      <c r="K479" s="312">
        <f t="shared" si="36"/>
        <v>4500</v>
      </c>
      <c r="M479"/>
      <c r="N479"/>
    </row>
    <row r="480" spans="1:14" ht="27.75" customHeight="1" x14ac:dyDescent="0.15">
      <c r="A480" s="76"/>
      <c r="B480" s="523"/>
      <c r="C480" s="522"/>
      <c r="D480" s="354"/>
      <c r="E480" s="354"/>
      <c r="F480" s="353"/>
      <c r="G480" s="307" t="s">
        <v>700</v>
      </c>
      <c r="H480" s="442" t="s">
        <v>701</v>
      </c>
      <c r="I480" s="691">
        <v>1500</v>
      </c>
      <c r="J480" s="294">
        <v>0</v>
      </c>
      <c r="K480" s="315">
        <f t="shared" ref="K480" si="37">SUM(I480-J480)</f>
        <v>1500</v>
      </c>
      <c r="M480"/>
      <c r="N480"/>
    </row>
    <row r="481" spans="1:15" s="67" customFormat="1" ht="27.75" hidden="1" customHeight="1" x14ac:dyDescent="0.15">
      <c r="A481" s="62"/>
      <c r="B481" s="526"/>
      <c r="C481" s="532"/>
      <c r="D481" s="939" t="s">
        <v>336</v>
      </c>
      <c r="E481" s="939"/>
      <c r="F481" s="939"/>
      <c r="G481" s="939"/>
      <c r="H481" s="584"/>
      <c r="I481" s="669">
        <f>SUBTOTAL(9,I482:I484)</f>
        <v>0</v>
      </c>
      <c r="J481" s="179">
        <f>SUBTOTAL(9,J482:J484)</f>
        <v>96000</v>
      </c>
      <c r="K481" s="380">
        <f t="shared" si="29"/>
        <v>-96000</v>
      </c>
      <c r="L481" s="141"/>
      <c r="M481" s="32"/>
      <c r="N481" s="32"/>
      <c r="O481" s="32"/>
    </row>
    <row r="482" spans="1:15" s="67" customFormat="1" ht="27.75" hidden="1" customHeight="1" x14ac:dyDescent="0.15">
      <c r="A482" s="62"/>
      <c r="B482" s="526"/>
      <c r="C482" s="532"/>
      <c r="D482" s="527"/>
      <c r="E482" s="1008" t="s">
        <v>26</v>
      </c>
      <c r="F482" s="1009"/>
      <c r="G482" s="1010"/>
      <c r="H482" s="585"/>
      <c r="I482" s="653">
        <f>SUBTOTAL(9,I483:I484)</f>
        <v>0</v>
      </c>
      <c r="J482" s="171">
        <f>SUBTOTAL(9,J483:J484)</f>
        <v>96000</v>
      </c>
      <c r="K482" s="321">
        <f t="shared" ref="K482:K499" si="38">I482-J482</f>
        <v>-96000</v>
      </c>
      <c r="L482" s="141"/>
      <c r="M482" s="32"/>
      <c r="N482" s="32"/>
      <c r="O482" s="32"/>
    </row>
    <row r="483" spans="1:15" s="34" customFormat="1" ht="27.75" hidden="1" customHeight="1" x14ac:dyDescent="0.15">
      <c r="A483" s="63"/>
      <c r="B483" s="107"/>
      <c r="C483" s="14"/>
      <c r="D483" s="111"/>
      <c r="E483" s="14"/>
      <c r="F483" s="948" t="s">
        <v>337</v>
      </c>
      <c r="G483" s="948"/>
      <c r="H483" s="615"/>
      <c r="I483" s="663">
        <f>SUBTOTAL(9,I484)</f>
        <v>0</v>
      </c>
      <c r="J483" s="19">
        <f>SUBTOTAL(9,J484)</f>
        <v>96000</v>
      </c>
      <c r="K483" s="384">
        <f t="shared" si="38"/>
        <v>-96000</v>
      </c>
      <c r="L483" s="141"/>
      <c r="M483" s="32"/>
      <c r="N483" s="32"/>
      <c r="O483" s="32"/>
    </row>
    <row r="484" spans="1:15" s="34" customFormat="1" ht="27.75" hidden="1" customHeight="1" x14ac:dyDescent="0.15">
      <c r="A484" s="63"/>
      <c r="B484" s="107"/>
      <c r="C484" s="14"/>
      <c r="D484" s="111"/>
      <c r="E484" s="14"/>
      <c r="F484" s="347"/>
      <c r="G484" s="348" t="s">
        <v>338</v>
      </c>
      <c r="H484" s="609" t="s">
        <v>6</v>
      </c>
      <c r="I484" s="655">
        <v>0</v>
      </c>
      <c r="J484" s="294">
        <v>96000</v>
      </c>
      <c r="K484" s="384">
        <f t="shared" si="38"/>
        <v>-96000</v>
      </c>
      <c r="L484" s="141"/>
      <c r="M484" s="32"/>
      <c r="N484" s="32"/>
      <c r="O484" s="32"/>
    </row>
    <row r="485" spans="1:15" s="5" customFormat="1" ht="27.75" hidden="1" customHeight="1" x14ac:dyDescent="0.15">
      <c r="A485" s="62"/>
      <c r="B485" s="526"/>
      <c r="C485" s="56"/>
      <c r="D485" s="939" t="s">
        <v>197</v>
      </c>
      <c r="E485" s="939"/>
      <c r="F485" s="939"/>
      <c r="G485" s="939"/>
      <c r="H485" s="584"/>
      <c r="I485" s="652">
        <f>SUBTOTAL(9,I486:I499)</f>
        <v>0</v>
      </c>
      <c r="J485" s="190">
        <f>SUBTOTAL(9,J486:J499)</f>
        <v>110000</v>
      </c>
      <c r="K485" s="380">
        <f t="shared" si="38"/>
        <v>-110000</v>
      </c>
      <c r="L485" s="141"/>
      <c r="M485"/>
      <c r="N485"/>
    </row>
    <row r="486" spans="1:15" s="5" customFormat="1" ht="27.75" hidden="1" customHeight="1" x14ac:dyDescent="0.15">
      <c r="A486" s="62"/>
      <c r="B486" s="526"/>
      <c r="C486" s="532"/>
      <c r="D486" s="525"/>
      <c r="E486" s="914" t="s">
        <v>4</v>
      </c>
      <c r="F486" s="914"/>
      <c r="G486" s="914"/>
      <c r="H486" s="585"/>
      <c r="I486" s="653">
        <f>SUBTOTAL(9,I487:I493)</f>
        <v>0</v>
      </c>
      <c r="J486" s="9">
        <f>SUBTOTAL(9,J487:J493)</f>
        <v>98800</v>
      </c>
      <c r="K486" s="321">
        <f t="shared" si="38"/>
        <v>-98800</v>
      </c>
      <c r="L486" s="141"/>
      <c r="M486"/>
      <c r="N486"/>
    </row>
    <row r="487" spans="1:15" s="13" customFormat="1" ht="27.75" hidden="1" customHeight="1" x14ac:dyDescent="0.15">
      <c r="A487" s="62"/>
      <c r="B487" s="526"/>
      <c r="C487" s="532"/>
      <c r="D487" s="527"/>
      <c r="E487" s="358"/>
      <c r="F487" s="943" t="s">
        <v>8</v>
      </c>
      <c r="G487" s="944"/>
      <c r="H487" s="586"/>
      <c r="I487" s="655">
        <f t="shared" ref="I487:J487" si="39">SUBTOTAL(9,I488:I489)</f>
        <v>0</v>
      </c>
      <c r="J487" s="11">
        <f t="shared" si="39"/>
        <v>13000</v>
      </c>
      <c r="K487" s="384">
        <f t="shared" si="38"/>
        <v>-13000</v>
      </c>
      <c r="L487" s="412"/>
      <c r="M487" s="12"/>
      <c r="N487" s="12"/>
    </row>
    <row r="488" spans="1:15" s="17" customFormat="1" ht="27.75" hidden="1" customHeight="1" x14ac:dyDescent="0.15">
      <c r="A488" s="63"/>
      <c r="B488" s="107"/>
      <c r="C488" s="14"/>
      <c r="D488" s="111"/>
      <c r="E488" s="14"/>
      <c r="F488" s="356"/>
      <c r="G488" s="348" t="s">
        <v>198</v>
      </c>
      <c r="H488" s="605"/>
      <c r="I488" s="655">
        <v>0</v>
      </c>
      <c r="J488" s="61">
        <v>12600</v>
      </c>
      <c r="K488" s="383">
        <f t="shared" si="38"/>
        <v>-12600</v>
      </c>
      <c r="L488" s="141"/>
      <c r="M488"/>
      <c r="N488"/>
    </row>
    <row r="489" spans="1:15" s="17" customFormat="1" ht="27.75" hidden="1" customHeight="1" x14ac:dyDescent="0.15">
      <c r="A489" s="63"/>
      <c r="B489" s="107"/>
      <c r="C489" s="14"/>
      <c r="D489" s="111"/>
      <c r="E489" s="14"/>
      <c r="F489" s="514"/>
      <c r="G489" s="512" t="s">
        <v>199</v>
      </c>
      <c r="H489" s="605"/>
      <c r="I489" s="655">
        <v>0</v>
      </c>
      <c r="J489" s="61">
        <v>400</v>
      </c>
      <c r="K489" s="383">
        <f t="shared" si="38"/>
        <v>-400</v>
      </c>
      <c r="L489" s="141"/>
      <c r="M489"/>
      <c r="N489"/>
    </row>
    <row r="490" spans="1:15" s="13" customFormat="1" ht="27.75" hidden="1" customHeight="1" x14ac:dyDescent="0.15">
      <c r="A490" s="576"/>
      <c r="B490" s="151"/>
      <c r="C490" s="565"/>
      <c r="D490" s="117"/>
      <c r="E490" s="565"/>
      <c r="F490" s="1011" t="s">
        <v>5</v>
      </c>
      <c r="G490" s="1012"/>
      <c r="H490" s="549"/>
      <c r="I490" s="662">
        <f>SUBTOTAL(9,I491)</f>
        <v>0</v>
      </c>
      <c r="J490" s="293">
        <f>SUBTOTAL(9,J491)</f>
        <v>2000</v>
      </c>
      <c r="K490" s="388">
        <f t="shared" si="38"/>
        <v>-2000</v>
      </c>
      <c r="L490" s="412"/>
      <c r="M490" s="12"/>
      <c r="N490" s="12"/>
    </row>
    <row r="491" spans="1:15" s="17" customFormat="1" ht="27.75" hidden="1" customHeight="1" x14ac:dyDescent="0.15">
      <c r="A491" s="63"/>
      <c r="B491" s="107"/>
      <c r="C491" s="14"/>
      <c r="D491" s="111"/>
      <c r="E491" s="14"/>
      <c r="F491" s="356"/>
      <c r="G491" s="348" t="s">
        <v>20</v>
      </c>
      <c r="H491" s="605"/>
      <c r="I491" s="655">
        <v>0</v>
      </c>
      <c r="J491" s="61">
        <v>2000</v>
      </c>
      <c r="K491" s="383">
        <f t="shared" si="38"/>
        <v>-2000</v>
      </c>
      <c r="L491" s="141"/>
      <c r="M491"/>
      <c r="N491"/>
    </row>
    <row r="492" spans="1:15" s="13" customFormat="1" ht="27.75" hidden="1" customHeight="1" x14ac:dyDescent="0.15">
      <c r="A492" s="62"/>
      <c r="B492" s="526"/>
      <c r="C492" s="532"/>
      <c r="D492" s="527"/>
      <c r="E492" s="14"/>
      <c r="F492" s="946" t="s">
        <v>16</v>
      </c>
      <c r="G492" s="947"/>
      <c r="H492" s="605"/>
      <c r="I492" s="655">
        <f>SUBTOTAL(9,I493:I494)</f>
        <v>0</v>
      </c>
      <c r="J492" s="16">
        <f>SUBTOTAL(9,J493:J494)</f>
        <v>83800</v>
      </c>
      <c r="K492" s="384">
        <f t="shared" si="38"/>
        <v>-83800</v>
      </c>
      <c r="L492" s="412"/>
      <c r="M492" s="12"/>
      <c r="N492" s="12"/>
    </row>
    <row r="493" spans="1:15" s="17" customFormat="1" ht="27.75" hidden="1" customHeight="1" x14ac:dyDescent="0.15">
      <c r="A493" s="63"/>
      <c r="B493" s="107"/>
      <c r="C493" s="14"/>
      <c r="D493" s="111"/>
      <c r="E493" s="14"/>
      <c r="F493" s="356"/>
      <c r="G493" s="348" t="s">
        <v>200</v>
      </c>
      <c r="H493" s="605"/>
      <c r="I493" s="655">
        <v>0</v>
      </c>
      <c r="J493" s="294">
        <v>83800</v>
      </c>
      <c r="K493" s="388">
        <f t="shared" si="38"/>
        <v>-83800</v>
      </c>
      <c r="L493" s="141"/>
      <c r="M493"/>
      <c r="N493"/>
    </row>
    <row r="494" spans="1:15" s="5" customFormat="1" ht="27.75" hidden="1" customHeight="1" x14ac:dyDescent="0.15">
      <c r="A494" s="62"/>
      <c r="B494" s="526"/>
      <c r="C494" s="532"/>
      <c r="D494" s="111"/>
      <c r="E494" s="914" t="s">
        <v>14</v>
      </c>
      <c r="F494" s="914"/>
      <c r="G494" s="914"/>
      <c r="H494" s="585"/>
      <c r="I494" s="653">
        <f t="shared" ref="I494:J494" si="40">SUBTOTAL(9,I495:I496)</f>
        <v>0</v>
      </c>
      <c r="J494" s="9">
        <f t="shared" si="40"/>
        <v>1200</v>
      </c>
      <c r="K494" s="321">
        <f t="shared" si="38"/>
        <v>-1200</v>
      </c>
      <c r="L494" s="141"/>
      <c r="M494"/>
      <c r="N494"/>
    </row>
    <row r="495" spans="1:15" s="13" customFormat="1" ht="27.75" hidden="1" customHeight="1" x14ac:dyDescent="0.15">
      <c r="A495" s="62"/>
      <c r="B495" s="526"/>
      <c r="C495" s="532"/>
      <c r="D495" s="527"/>
      <c r="E495" s="358"/>
      <c r="F495" s="924" t="s">
        <v>15</v>
      </c>
      <c r="G495" s="924"/>
      <c r="H495" s="586"/>
      <c r="I495" s="655">
        <f>SUBTOTAL(9,I496:I497)</f>
        <v>0</v>
      </c>
      <c r="J495" s="11">
        <f>SUBTOTAL(9,J496:J497)</f>
        <v>1200</v>
      </c>
      <c r="K495" s="384">
        <f t="shared" si="38"/>
        <v>-1200</v>
      </c>
      <c r="L495" s="412"/>
      <c r="M495" s="12"/>
      <c r="N495" s="12"/>
    </row>
    <row r="496" spans="1:15" s="17" customFormat="1" ht="27.75" hidden="1" customHeight="1" x14ac:dyDescent="0.15">
      <c r="A496" s="63"/>
      <c r="B496" s="107"/>
      <c r="C496" s="14"/>
      <c r="D496" s="111"/>
      <c r="E496" s="14"/>
      <c r="F496" s="356"/>
      <c r="G496" s="15" t="s">
        <v>201</v>
      </c>
      <c r="H496" s="605"/>
      <c r="I496" s="655">
        <v>0</v>
      </c>
      <c r="J496" s="294">
        <v>1200</v>
      </c>
      <c r="K496" s="384">
        <f t="shared" si="38"/>
        <v>-1200</v>
      </c>
      <c r="L496" s="141"/>
      <c r="M496"/>
      <c r="N496"/>
    </row>
    <row r="497" spans="1:16" s="5" customFormat="1" ht="27.75" hidden="1" customHeight="1" x14ac:dyDescent="0.15">
      <c r="A497" s="62"/>
      <c r="B497" s="526"/>
      <c r="C497" s="532"/>
      <c r="D497" s="111"/>
      <c r="E497" s="914" t="s">
        <v>202</v>
      </c>
      <c r="F497" s="914"/>
      <c r="G497" s="914"/>
      <c r="H497" s="585"/>
      <c r="I497" s="653">
        <f t="shared" ref="I497:J497" si="41">SUBTOTAL(9,I498:I499)</f>
        <v>0</v>
      </c>
      <c r="J497" s="9">
        <f t="shared" si="41"/>
        <v>10000</v>
      </c>
      <c r="K497" s="391">
        <f t="shared" si="38"/>
        <v>-10000</v>
      </c>
      <c r="L497" s="141"/>
      <c r="M497"/>
      <c r="N497"/>
    </row>
    <row r="498" spans="1:16" s="13" customFormat="1" ht="27.75" hidden="1" customHeight="1" x14ac:dyDescent="0.15">
      <c r="A498" s="62"/>
      <c r="B498" s="526"/>
      <c r="C498" s="532"/>
      <c r="D498" s="527"/>
      <c r="E498" s="358"/>
      <c r="F498" s="924" t="s">
        <v>203</v>
      </c>
      <c r="G498" s="924"/>
      <c r="H498" s="586"/>
      <c r="I498" s="655">
        <f>SUBTOTAL(9,I499:I499)</f>
        <v>0</v>
      </c>
      <c r="J498" s="11">
        <f>SUBTOTAL(9,J499:J499)</f>
        <v>10000</v>
      </c>
      <c r="K498" s="392">
        <f t="shared" si="38"/>
        <v>-10000</v>
      </c>
      <c r="L498" s="412"/>
      <c r="M498" s="12"/>
      <c r="N498" s="12"/>
    </row>
    <row r="499" spans="1:16" s="17" customFormat="1" ht="27.75" hidden="1" customHeight="1" x14ac:dyDescent="0.15">
      <c r="A499" s="63"/>
      <c r="B499" s="107"/>
      <c r="C499" s="532"/>
      <c r="D499" s="111"/>
      <c r="E499" s="14"/>
      <c r="F499" s="356"/>
      <c r="G499" s="15" t="s">
        <v>204</v>
      </c>
      <c r="H499" s="605"/>
      <c r="I499" s="655">
        <v>0</v>
      </c>
      <c r="J499" s="61">
        <v>10000</v>
      </c>
      <c r="K499" s="388">
        <f t="shared" si="38"/>
        <v>-10000</v>
      </c>
      <c r="L499" s="141"/>
      <c r="M499"/>
      <c r="N499"/>
    </row>
    <row r="500" spans="1:16" ht="27.75" customHeight="1" x14ac:dyDescent="0.15">
      <c r="A500" s="62"/>
      <c r="B500" s="523"/>
      <c r="C500" s="925" t="s">
        <v>385</v>
      </c>
      <c r="D500" s="925"/>
      <c r="E500" s="925"/>
      <c r="F500" s="925"/>
      <c r="G500" s="925"/>
      <c r="H500" s="616"/>
      <c r="I500" s="692">
        <f>SUBTOTAL(9,I501:I529)</f>
        <v>241991</v>
      </c>
      <c r="J500" s="105">
        <f>SUBTOTAL(9,J501:J515)</f>
        <v>90000</v>
      </c>
      <c r="K500" s="397">
        <f t="shared" ref="K500:K536" si="42">SUM(I500-J500)</f>
        <v>151991</v>
      </c>
      <c r="M500"/>
      <c r="N500"/>
    </row>
    <row r="501" spans="1:16" ht="27.75" hidden="1" customHeight="1" x14ac:dyDescent="0.15">
      <c r="A501" s="62"/>
      <c r="B501" s="523"/>
      <c r="C501" s="770"/>
      <c r="D501" s="916" t="s">
        <v>386</v>
      </c>
      <c r="E501" s="917"/>
      <c r="F501" s="917"/>
      <c r="G501" s="918"/>
      <c r="H501" s="595"/>
      <c r="I501" s="678">
        <f>SUBTOTAL(9,I502:I504)</f>
        <v>0</v>
      </c>
      <c r="J501" s="174">
        <f>SUBTOTAL(9,J502:J504)</f>
        <v>40000</v>
      </c>
      <c r="K501" s="380">
        <f t="shared" si="42"/>
        <v>-40000</v>
      </c>
      <c r="M501"/>
      <c r="N501"/>
    </row>
    <row r="502" spans="1:16" ht="27.75" hidden="1" customHeight="1" x14ac:dyDescent="0.15">
      <c r="A502" s="62"/>
      <c r="B502" s="523"/>
      <c r="C502" s="770"/>
      <c r="D502" s="352"/>
      <c r="E502" s="914" t="s">
        <v>26</v>
      </c>
      <c r="F502" s="914"/>
      <c r="G502" s="914"/>
      <c r="H502" s="596"/>
      <c r="I502" s="670">
        <f>SUBTOTAL(9,I503:I504)</f>
        <v>0</v>
      </c>
      <c r="J502" s="175">
        <f>SUBTOTAL(9,J503:J504)</f>
        <v>40000</v>
      </c>
      <c r="K502" s="321">
        <f t="shared" si="42"/>
        <v>-40000</v>
      </c>
      <c r="M502"/>
      <c r="N502"/>
    </row>
    <row r="503" spans="1:16" ht="27.75" hidden="1" customHeight="1" x14ac:dyDescent="0.15">
      <c r="A503" s="62"/>
      <c r="B503" s="523"/>
      <c r="C503" s="770"/>
      <c r="D503" s="354"/>
      <c r="E503" s="352"/>
      <c r="F503" s="920" t="s">
        <v>27</v>
      </c>
      <c r="G503" s="920"/>
      <c r="H503" s="599"/>
      <c r="I503" s="675">
        <f>SUBTOTAL(9,I504:I504)</f>
        <v>0</v>
      </c>
      <c r="J503" s="188">
        <f>SUBTOTAL(9,J504:J504)</f>
        <v>40000</v>
      </c>
      <c r="K503" s="325">
        <f t="shared" si="42"/>
        <v>-40000</v>
      </c>
      <c r="M503"/>
      <c r="N503"/>
    </row>
    <row r="504" spans="1:16" ht="27.75" hidden="1" customHeight="1" x14ac:dyDescent="0.15">
      <c r="A504" s="62"/>
      <c r="B504" s="523"/>
      <c r="C504" s="770"/>
      <c r="D504" s="74"/>
      <c r="E504" s="74"/>
      <c r="F504" s="353"/>
      <c r="G504" s="354" t="s">
        <v>383</v>
      </c>
      <c r="H504" s="130"/>
      <c r="I504" s="673">
        <v>0</v>
      </c>
      <c r="J504" s="185">
        <v>40000</v>
      </c>
      <c r="K504" s="398">
        <f t="shared" si="42"/>
        <v>-40000</v>
      </c>
      <c r="M504"/>
      <c r="N504"/>
    </row>
    <row r="505" spans="1:16" ht="27.75" customHeight="1" x14ac:dyDescent="0.15">
      <c r="A505" s="62"/>
      <c r="B505" s="523"/>
      <c r="C505" s="770"/>
      <c r="D505" s="916" t="s">
        <v>387</v>
      </c>
      <c r="E505" s="917"/>
      <c r="F505" s="917"/>
      <c r="G505" s="918"/>
      <c r="H505" s="595"/>
      <c r="I505" s="678">
        <f>SUBTOTAL(9,I506:I508)</f>
        <v>73891</v>
      </c>
      <c r="J505" s="174">
        <f>SUBTOTAL(9,J506:J508)</f>
        <v>50000</v>
      </c>
      <c r="K505" s="380">
        <f t="shared" si="42"/>
        <v>23891</v>
      </c>
      <c r="M505"/>
      <c r="N505"/>
    </row>
    <row r="506" spans="1:16" ht="27.75" customHeight="1" x14ac:dyDescent="0.15">
      <c r="A506" s="62"/>
      <c r="B506" s="523"/>
      <c r="C506" s="770"/>
      <c r="D506" s="352"/>
      <c r="E506" s="914" t="s">
        <v>202</v>
      </c>
      <c r="F506" s="914"/>
      <c r="G506" s="914"/>
      <c r="H506" s="596"/>
      <c r="I506" s="670">
        <f>SUBTOTAL(9,I507:I508)</f>
        <v>73891</v>
      </c>
      <c r="J506" s="10">
        <f>SUBTOTAL(9,J507:J508)</f>
        <v>50000</v>
      </c>
      <c r="K506" s="321">
        <f t="shared" si="42"/>
        <v>23891</v>
      </c>
      <c r="M506"/>
      <c r="N506"/>
    </row>
    <row r="507" spans="1:16" ht="27.75" customHeight="1" x14ac:dyDescent="0.15">
      <c r="A507" s="62"/>
      <c r="B507" s="523"/>
      <c r="C507" s="770"/>
      <c r="D507" s="354"/>
      <c r="E507" s="352"/>
      <c r="F507" s="920" t="s">
        <v>203</v>
      </c>
      <c r="G507" s="920"/>
      <c r="H507" s="599"/>
      <c r="I507" s="675">
        <f>SUBTOTAL(9,I508:I508)</f>
        <v>73891</v>
      </c>
      <c r="J507" s="188">
        <f>SUBTOTAL(9,J508:J508)</f>
        <v>50000</v>
      </c>
      <c r="K507" s="322">
        <f t="shared" si="42"/>
        <v>23891</v>
      </c>
      <c r="M507"/>
      <c r="N507"/>
    </row>
    <row r="508" spans="1:16" ht="32.25" customHeight="1" x14ac:dyDescent="0.15">
      <c r="A508" s="62"/>
      <c r="B508" s="523"/>
      <c r="C508" s="770"/>
      <c r="D508" s="74"/>
      <c r="E508" s="74"/>
      <c r="F508" s="353"/>
      <c r="G508" s="518" t="s">
        <v>962</v>
      </c>
      <c r="H508" s="439" t="s">
        <v>388</v>
      </c>
      <c r="I508" s="673">
        <v>73891</v>
      </c>
      <c r="J508" s="185">
        <v>50000</v>
      </c>
      <c r="K508" s="398">
        <f t="shared" si="42"/>
        <v>23891</v>
      </c>
      <c r="M508"/>
      <c r="N508"/>
    </row>
    <row r="509" spans="1:16" s="92" customFormat="1" ht="27.75" customHeight="1" x14ac:dyDescent="0.15">
      <c r="A509" s="87"/>
      <c r="B509" s="761"/>
      <c r="C509" s="88"/>
      <c r="D509" s="976" t="s">
        <v>389</v>
      </c>
      <c r="E509" s="977"/>
      <c r="F509" s="977"/>
      <c r="G509" s="978"/>
      <c r="H509" s="617"/>
      <c r="I509" s="693">
        <f>SUBTOTAL(9,I510:I515)</f>
        <v>159600</v>
      </c>
      <c r="J509" s="295">
        <f>SUBTOTAL(9,J510:J515)</f>
        <v>0</v>
      </c>
      <c r="K509" s="399">
        <f t="shared" si="42"/>
        <v>159600</v>
      </c>
      <c r="L509" s="416"/>
      <c r="M509" s="91"/>
      <c r="N509" s="91"/>
    </row>
    <row r="510" spans="1:16" s="92" customFormat="1" ht="27.75" customHeight="1" x14ac:dyDescent="0.15">
      <c r="A510" s="87"/>
      <c r="B510" s="761"/>
      <c r="C510" s="88"/>
      <c r="D510" s="93"/>
      <c r="E510" s="979" t="s">
        <v>2</v>
      </c>
      <c r="F510" s="980"/>
      <c r="G510" s="981"/>
      <c r="H510" s="618"/>
      <c r="I510" s="694">
        <f>SUBTOTAL(9,I511:I515)</f>
        <v>159600</v>
      </c>
      <c r="J510" s="296">
        <f>SUBTOTAL(9,J511:J515)</f>
        <v>0</v>
      </c>
      <c r="K510" s="400">
        <f t="shared" si="42"/>
        <v>159600</v>
      </c>
      <c r="L510" s="416"/>
      <c r="M510" s="91"/>
      <c r="N510" s="91"/>
      <c r="O510" s="91"/>
      <c r="P510" s="91"/>
    </row>
    <row r="511" spans="1:16" s="92" customFormat="1" ht="27.75" customHeight="1" x14ac:dyDescent="0.15">
      <c r="A511" s="87"/>
      <c r="B511" s="761"/>
      <c r="C511" s="88"/>
      <c r="D511" s="89"/>
      <c r="E511" s="93"/>
      <c r="F511" s="982" t="s">
        <v>3</v>
      </c>
      <c r="G511" s="982"/>
      <c r="H511" s="619"/>
      <c r="I511" s="695">
        <f>SUBTOTAL(9,I512:I515)</f>
        <v>159600</v>
      </c>
      <c r="J511" s="297">
        <f>SUBTOTAL(9,J512:J515)</f>
        <v>0</v>
      </c>
      <c r="K511" s="334">
        <f t="shared" si="42"/>
        <v>159600</v>
      </c>
      <c r="L511" s="416"/>
      <c r="M511" s="91"/>
      <c r="N511" s="91"/>
      <c r="O511" s="91"/>
      <c r="P511" s="91"/>
    </row>
    <row r="512" spans="1:16" s="102" customFormat="1" ht="27.75" customHeight="1" x14ac:dyDescent="0.15">
      <c r="A512" s="96"/>
      <c r="B512" s="762"/>
      <c r="C512" s="97"/>
      <c r="D512" s="98"/>
      <c r="E512" s="98"/>
      <c r="F512" s="99"/>
      <c r="G512" s="100" t="s">
        <v>213</v>
      </c>
      <c r="H512" s="318"/>
      <c r="I512" s="696">
        <f>SUBTOTAL(9,I513:I515)</f>
        <v>159600</v>
      </c>
      <c r="J512" s="298">
        <f>SUBTOTAL(9,J513:J515)</f>
        <v>0</v>
      </c>
      <c r="K512" s="401">
        <f t="shared" si="42"/>
        <v>159600</v>
      </c>
      <c r="L512" s="417"/>
      <c r="M512" s="101"/>
      <c r="N512" s="101"/>
      <c r="O512" s="101"/>
      <c r="P512" s="101"/>
    </row>
    <row r="513" spans="1:16" s="102" customFormat="1" ht="27.75" customHeight="1" x14ac:dyDescent="0.15">
      <c r="A513" s="816"/>
      <c r="B513" s="817"/>
      <c r="C513" s="818"/>
      <c r="D513" s="819"/>
      <c r="E513" s="819"/>
      <c r="F513" s="820"/>
      <c r="G513" s="821" t="s">
        <v>390</v>
      </c>
      <c r="H513" s="822" t="s">
        <v>391</v>
      </c>
      <c r="I513" s="823">
        <f>2390*12</f>
        <v>28680</v>
      </c>
      <c r="J513" s="824">
        <v>0</v>
      </c>
      <c r="K513" s="825">
        <f t="shared" si="42"/>
        <v>28680</v>
      </c>
      <c r="L513" s="417"/>
      <c r="M513" s="101"/>
      <c r="N513" s="101"/>
      <c r="O513" s="101"/>
      <c r="P513" s="101"/>
    </row>
    <row r="514" spans="1:16" s="102" customFormat="1" ht="27.75" customHeight="1" x14ac:dyDescent="0.15">
      <c r="A514" s="834"/>
      <c r="B514" s="835"/>
      <c r="C514" s="836"/>
      <c r="D514" s="837"/>
      <c r="E514" s="837"/>
      <c r="F514" s="838"/>
      <c r="G514" s="833" t="s">
        <v>392</v>
      </c>
      <c r="H514" s="619" t="s">
        <v>393</v>
      </c>
      <c r="I514" s="695">
        <f>2020*5*12</f>
        <v>121200</v>
      </c>
      <c r="J514" s="297">
        <v>0</v>
      </c>
      <c r="K514" s="839">
        <f t="shared" si="42"/>
        <v>121200</v>
      </c>
      <c r="L514" s="417"/>
      <c r="M514" s="101"/>
      <c r="N514" s="101"/>
      <c r="O514" s="101"/>
      <c r="P514" s="101"/>
    </row>
    <row r="515" spans="1:16" s="102" customFormat="1" ht="27.75" customHeight="1" x14ac:dyDescent="0.15">
      <c r="A515" s="96"/>
      <c r="B515" s="762"/>
      <c r="C515" s="97"/>
      <c r="D515" s="98"/>
      <c r="E515" s="98"/>
      <c r="F515" s="99"/>
      <c r="G515" s="103" t="s">
        <v>394</v>
      </c>
      <c r="H515" s="318" t="s">
        <v>395</v>
      </c>
      <c r="I515" s="697">
        <v>9720</v>
      </c>
      <c r="J515" s="301">
        <v>0</v>
      </c>
      <c r="K515" s="402">
        <f t="shared" si="42"/>
        <v>9720</v>
      </c>
      <c r="L515" s="417"/>
      <c r="M515" s="101"/>
      <c r="N515" s="101"/>
      <c r="O515" s="101"/>
      <c r="P515" s="101"/>
    </row>
    <row r="516" spans="1:16" s="92" customFormat="1" ht="27.75" customHeight="1" x14ac:dyDescent="0.15">
      <c r="A516" s="87"/>
      <c r="B516" s="761"/>
      <c r="C516" s="88"/>
      <c r="D516" s="976" t="s">
        <v>703</v>
      </c>
      <c r="E516" s="977"/>
      <c r="F516" s="977"/>
      <c r="G516" s="978"/>
      <c r="H516" s="617"/>
      <c r="I516" s="693">
        <f>SUBTOTAL(9,I517:I529)</f>
        <v>8500</v>
      </c>
      <c r="J516" s="90">
        <f>SUBTOTAL(9,J517:J529)</f>
        <v>0</v>
      </c>
      <c r="K516" s="399">
        <f t="shared" ref="K516:K526" si="43">SUM(I516-J516)</f>
        <v>8500</v>
      </c>
      <c r="L516" s="416"/>
      <c r="M516" s="91"/>
      <c r="N516" s="91"/>
    </row>
    <row r="517" spans="1:16" s="92" customFormat="1" ht="27.75" customHeight="1" x14ac:dyDescent="0.15">
      <c r="A517" s="87"/>
      <c r="B517" s="761"/>
      <c r="C517" s="88"/>
      <c r="D517" s="89"/>
      <c r="E517" s="983" t="s">
        <v>704</v>
      </c>
      <c r="F517" s="984"/>
      <c r="G517" s="985"/>
      <c r="H517" s="620"/>
      <c r="I517" s="698">
        <f>SUBTOTAL(9,I518:I526)</f>
        <v>6700</v>
      </c>
      <c r="J517" s="570">
        <f>SUBTOTAL(9,J518:J526)</f>
        <v>0</v>
      </c>
      <c r="K517" s="571">
        <f t="shared" si="43"/>
        <v>6700</v>
      </c>
      <c r="L517" s="416"/>
      <c r="M517" s="91"/>
      <c r="N517" s="91"/>
      <c r="O517" s="91"/>
      <c r="P517" s="91"/>
    </row>
    <row r="518" spans="1:16" s="92" customFormat="1" ht="27.75" customHeight="1" x14ac:dyDescent="0.15">
      <c r="A518" s="87"/>
      <c r="B518" s="761"/>
      <c r="C518" s="88"/>
      <c r="D518" s="89"/>
      <c r="E518" s="93"/>
      <c r="F518" s="982" t="s">
        <v>8</v>
      </c>
      <c r="G518" s="982"/>
      <c r="H518" s="829"/>
      <c r="I518" s="695">
        <f>SUBTOTAL(9,I519:I521)</f>
        <v>3700</v>
      </c>
      <c r="J518" s="95">
        <f>SUBTOTAL(9,J519:J521)</f>
        <v>0</v>
      </c>
      <c r="K518" s="832">
        <f t="shared" ref="K518:K523" si="44">SUM(I518-J518)</f>
        <v>3700</v>
      </c>
      <c r="L518" s="416"/>
      <c r="M518" s="91"/>
      <c r="N518" s="91"/>
      <c r="O518" s="91"/>
      <c r="P518" s="91"/>
    </row>
    <row r="519" spans="1:16" s="102" customFormat="1" ht="39.75" customHeight="1" x14ac:dyDescent="0.15">
      <c r="A519" s="826"/>
      <c r="B519" s="827"/>
      <c r="C519" s="827"/>
      <c r="D519" s="827"/>
      <c r="E519" s="827"/>
      <c r="F519" s="828"/>
      <c r="G519" s="332" t="s">
        <v>36</v>
      </c>
      <c r="H519" s="318" t="s">
        <v>939</v>
      </c>
      <c r="I519" s="830">
        <v>826</v>
      </c>
      <c r="J519" s="831">
        <f>SUBTOTAL(9,J521:J521)</f>
        <v>0</v>
      </c>
      <c r="K519" s="334">
        <f t="shared" ref="K519:K520" si="45">SUM(I519-J519)</f>
        <v>826</v>
      </c>
      <c r="L519" s="417"/>
      <c r="M519" s="101"/>
      <c r="N519" s="101"/>
      <c r="O519" s="101"/>
      <c r="P519" s="101"/>
    </row>
    <row r="520" spans="1:16" s="102" customFormat="1" ht="31.5" customHeight="1" x14ac:dyDescent="0.15">
      <c r="A520" s="96"/>
      <c r="B520" s="762"/>
      <c r="C520" s="97"/>
      <c r="D520" s="98"/>
      <c r="E520" s="98"/>
      <c r="F520" s="99"/>
      <c r="G520" s="100" t="s">
        <v>706</v>
      </c>
      <c r="H520" s="318" t="s">
        <v>875</v>
      </c>
      <c r="I520" s="699">
        <v>1600</v>
      </c>
      <c r="J520" s="316">
        <f>SUBTOTAL(9,J521:J521)</f>
        <v>0</v>
      </c>
      <c r="K520" s="401">
        <f t="shared" si="45"/>
        <v>1600</v>
      </c>
      <c r="L520" s="417"/>
      <c r="M520" s="101"/>
      <c r="N520" s="101"/>
      <c r="O520" s="101"/>
      <c r="P520" s="101"/>
    </row>
    <row r="521" spans="1:16" s="102" customFormat="1" ht="31.5" customHeight="1" x14ac:dyDescent="0.15">
      <c r="A521" s="96"/>
      <c r="B521" s="762"/>
      <c r="C521" s="97"/>
      <c r="D521" s="98"/>
      <c r="E521" s="98"/>
      <c r="F521" s="99"/>
      <c r="G521" s="100" t="s">
        <v>707</v>
      </c>
      <c r="H521" s="318" t="s">
        <v>967</v>
      </c>
      <c r="I521" s="699">
        <v>1274</v>
      </c>
      <c r="J521" s="316">
        <f>SUBTOTAL(9,J524:J524)</f>
        <v>0</v>
      </c>
      <c r="K521" s="401">
        <f t="shared" si="44"/>
        <v>1274</v>
      </c>
      <c r="L521" s="417"/>
      <c r="M521" s="101"/>
      <c r="N521" s="101"/>
      <c r="O521" s="101"/>
      <c r="P521" s="101"/>
    </row>
    <row r="522" spans="1:16" s="92" customFormat="1" ht="27.75" customHeight="1" x14ac:dyDescent="0.15">
      <c r="A522" s="87"/>
      <c r="B522" s="761"/>
      <c r="C522" s="88"/>
      <c r="D522" s="89"/>
      <c r="E522" s="88"/>
      <c r="F522" s="986" t="s">
        <v>5</v>
      </c>
      <c r="G522" s="986"/>
      <c r="H522" s="318"/>
      <c r="I522" s="700">
        <f>SUBTOTAL(9,I523)</f>
        <v>800</v>
      </c>
      <c r="J522" s="317">
        <f>SUBTOTAL(9,J523)</f>
        <v>0</v>
      </c>
      <c r="K522" s="334">
        <f t="shared" si="44"/>
        <v>800</v>
      </c>
      <c r="L522" s="416"/>
      <c r="M522" s="91"/>
      <c r="N522" s="91"/>
      <c r="O522" s="91"/>
      <c r="P522" s="91"/>
    </row>
    <row r="523" spans="1:16" s="102" customFormat="1" ht="27.75" customHeight="1" x14ac:dyDescent="0.15">
      <c r="A523" s="96"/>
      <c r="B523" s="762"/>
      <c r="C523" s="97"/>
      <c r="D523" s="98"/>
      <c r="E523" s="98"/>
      <c r="F523" s="99"/>
      <c r="G523" s="100" t="s">
        <v>37</v>
      </c>
      <c r="H523" s="318" t="s">
        <v>876</v>
      </c>
      <c r="I523" s="696">
        <v>800</v>
      </c>
      <c r="J523" s="298">
        <f>SUBTOTAL(9,J524:J524)</f>
        <v>0</v>
      </c>
      <c r="K523" s="401">
        <f t="shared" si="44"/>
        <v>800</v>
      </c>
      <c r="L523" s="417"/>
      <c r="M523" s="101"/>
      <c r="N523" s="101"/>
      <c r="O523" s="101"/>
      <c r="P523" s="101"/>
    </row>
    <row r="524" spans="1:16" s="92" customFormat="1" ht="27.75" customHeight="1" x14ac:dyDescent="0.15">
      <c r="A524" s="87"/>
      <c r="B524" s="761"/>
      <c r="C524" s="88"/>
      <c r="D524" s="89"/>
      <c r="E524" s="88"/>
      <c r="F524" s="986" t="s">
        <v>16</v>
      </c>
      <c r="G524" s="986"/>
      <c r="H524" s="318"/>
      <c r="I524" s="700">
        <f>SUBTOTAL(9,I525:I526)</f>
        <v>2200</v>
      </c>
      <c r="J524" s="300">
        <f>SUBTOTAL(9,J525:J526)</f>
        <v>0</v>
      </c>
      <c r="K524" s="334">
        <f t="shared" si="43"/>
        <v>2200</v>
      </c>
      <c r="L524" s="416"/>
      <c r="M524" s="91"/>
      <c r="N524" s="91"/>
      <c r="O524" s="91"/>
      <c r="P524" s="91"/>
    </row>
    <row r="525" spans="1:16" s="102" customFormat="1" ht="27.75" customHeight="1" x14ac:dyDescent="0.15">
      <c r="A525" s="96"/>
      <c r="B525" s="762"/>
      <c r="C525" s="97"/>
      <c r="D525" s="98"/>
      <c r="E525" s="98"/>
      <c r="F525" s="99"/>
      <c r="G525" s="100" t="s">
        <v>37</v>
      </c>
      <c r="H525" s="318" t="s">
        <v>819</v>
      </c>
      <c r="I525" s="696">
        <v>1200</v>
      </c>
      <c r="J525" s="298">
        <f>SUBTOTAL(9,J526:J526)</f>
        <v>0</v>
      </c>
      <c r="K525" s="401">
        <f t="shared" si="43"/>
        <v>1200</v>
      </c>
      <c r="L525" s="417"/>
      <c r="M525" s="101"/>
      <c r="N525" s="101"/>
      <c r="O525" s="101"/>
      <c r="P525" s="101"/>
    </row>
    <row r="526" spans="1:16" s="102" customFormat="1" ht="27.75" customHeight="1" x14ac:dyDescent="0.15">
      <c r="A526" s="96"/>
      <c r="B526" s="762"/>
      <c r="C526" s="97"/>
      <c r="D526" s="98"/>
      <c r="E526" s="98"/>
      <c r="F526" s="99"/>
      <c r="G526" s="100" t="s">
        <v>708</v>
      </c>
      <c r="H526" s="318" t="s">
        <v>877</v>
      </c>
      <c r="I526" s="697">
        <v>1000</v>
      </c>
      <c r="J526" s="299">
        <v>0</v>
      </c>
      <c r="K526" s="402">
        <f t="shared" si="43"/>
        <v>1000</v>
      </c>
      <c r="L526" s="417"/>
      <c r="M526" s="101"/>
      <c r="N526" s="101"/>
      <c r="O526" s="101"/>
      <c r="P526" s="101"/>
    </row>
    <row r="527" spans="1:16" s="92" customFormat="1" ht="27.75" customHeight="1" x14ac:dyDescent="0.15">
      <c r="A527" s="87"/>
      <c r="B527" s="761"/>
      <c r="C527" s="88"/>
      <c r="D527" s="89"/>
      <c r="E527" s="979" t="s">
        <v>14</v>
      </c>
      <c r="F527" s="980"/>
      <c r="G527" s="981"/>
      <c r="H527" s="618"/>
      <c r="I527" s="694">
        <f>SUBTOTAL(9,I528:I529)</f>
        <v>1800</v>
      </c>
      <c r="J527" s="94">
        <f>SUBTOTAL(9,J528:J529)</f>
        <v>0</v>
      </c>
      <c r="K527" s="400">
        <f t="shared" ref="K527:K529" si="46">SUM(I527-J527)</f>
        <v>1800</v>
      </c>
      <c r="L527" s="416"/>
      <c r="M527" s="91"/>
      <c r="N527" s="91"/>
      <c r="O527" s="91"/>
      <c r="P527" s="91"/>
    </row>
    <row r="528" spans="1:16" s="92" customFormat="1" ht="27.75" customHeight="1" x14ac:dyDescent="0.15">
      <c r="A528" s="87"/>
      <c r="B528" s="761"/>
      <c r="C528" s="88"/>
      <c r="D528" s="89"/>
      <c r="E528" s="93"/>
      <c r="F528" s="982" t="s">
        <v>15</v>
      </c>
      <c r="G528" s="982"/>
      <c r="H528" s="619"/>
      <c r="I528" s="695">
        <f>SUBTOTAL(9,I529:I529)</f>
        <v>1800</v>
      </c>
      <c r="J528" s="95">
        <f>SUBTOTAL(9,J529:J529)</f>
        <v>0</v>
      </c>
      <c r="K528" s="334">
        <f t="shared" si="46"/>
        <v>1800</v>
      </c>
      <c r="L528" s="416"/>
      <c r="M528" s="91"/>
      <c r="N528" s="91"/>
      <c r="O528" s="91"/>
      <c r="P528" s="91"/>
    </row>
    <row r="529" spans="1:118" s="102" customFormat="1" ht="39.75" customHeight="1" x14ac:dyDescent="0.15">
      <c r="A529" s="96"/>
      <c r="B529" s="762"/>
      <c r="C529" s="97"/>
      <c r="D529" s="98"/>
      <c r="E529" s="98"/>
      <c r="F529" s="99"/>
      <c r="G529" s="100" t="s">
        <v>709</v>
      </c>
      <c r="H529" s="318" t="s">
        <v>940</v>
      </c>
      <c r="I529" s="699">
        <v>1800</v>
      </c>
      <c r="J529" s="316">
        <v>0</v>
      </c>
      <c r="K529" s="401">
        <f t="shared" si="46"/>
        <v>1800</v>
      </c>
      <c r="L529" s="417"/>
      <c r="M529" s="101"/>
      <c r="N529" s="101"/>
      <c r="O529" s="101"/>
      <c r="P529" s="101"/>
    </row>
    <row r="530" spans="1:118" s="5" customFormat="1" ht="27.75" hidden="1" customHeight="1" x14ac:dyDescent="0.15">
      <c r="A530" s="62"/>
      <c r="B530" s="526"/>
      <c r="C530" s="925" t="s">
        <v>562</v>
      </c>
      <c r="D530" s="925"/>
      <c r="E530" s="925"/>
      <c r="F530" s="925"/>
      <c r="G530" s="925"/>
      <c r="H530" s="621"/>
      <c r="I530" s="692">
        <f>SUBTOTAL(9,I531:I534)</f>
        <v>0</v>
      </c>
      <c r="J530" s="85">
        <f>SUBTOTAL(9,J531:J534)</f>
        <v>12000</v>
      </c>
      <c r="K530" s="397">
        <f t="shared" si="42"/>
        <v>-12000</v>
      </c>
      <c r="L530" s="418"/>
    </row>
    <row r="531" spans="1:118" s="5" customFormat="1" ht="27.75" hidden="1" customHeight="1" x14ac:dyDescent="0.15">
      <c r="A531" s="62"/>
      <c r="B531" s="526"/>
      <c r="C531" s="532"/>
      <c r="D531" s="939" t="s">
        <v>563</v>
      </c>
      <c r="E531" s="939"/>
      <c r="F531" s="939"/>
      <c r="G531" s="939"/>
      <c r="H531" s="444"/>
      <c r="I531" s="678">
        <f>SUBTOTAL(9,I532:I534)</f>
        <v>0</v>
      </c>
      <c r="J531" s="174">
        <f>SUBTOTAL(9,J532:J534)</f>
        <v>12000</v>
      </c>
      <c r="K531" s="380">
        <f t="shared" si="42"/>
        <v>-12000</v>
      </c>
      <c r="L531" s="418"/>
    </row>
    <row r="532" spans="1:118" s="5" customFormat="1" ht="27.75" hidden="1" customHeight="1" x14ac:dyDescent="0.15">
      <c r="A532" s="62"/>
      <c r="B532" s="526"/>
      <c r="C532" s="532"/>
      <c r="D532" s="525"/>
      <c r="E532" s="914" t="s">
        <v>2</v>
      </c>
      <c r="F532" s="914"/>
      <c r="G532" s="914"/>
      <c r="H532" s="596"/>
      <c r="I532" s="670">
        <f>SUBTOTAL(9,I533:I534)</f>
        <v>0</v>
      </c>
      <c r="J532" s="175">
        <f>SUBTOTAL(9,J533:J534)</f>
        <v>12000</v>
      </c>
      <c r="K532" s="403">
        <f t="shared" si="42"/>
        <v>-12000</v>
      </c>
      <c r="L532" s="418"/>
    </row>
    <row r="533" spans="1:118" s="5" customFormat="1" ht="27.75" hidden="1" customHeight="1" x14ac:dyDescent="0.15">
      <c r="A533" s="62"/>
      <c r="B533" s="526"/>
      <c r="C533" s="532"/>
      <c r="D533" s="365"/>
      <c r="E533" s="365"/>
      <c r="F533" s="915" t="s">
        <v>3</v>
      </c>
      <c r="G533" s="915"/>
      <c r="H533" s="440"/>
      <c r="I533" s="672">
        <f>SUBTOTAL(9,I534:I534)</f>
        <v>0</v>
      </c>
      <c r="J533" s="176">
        <f>SUBTOTAL(9,J534:J534)</f>
        <v>12000</v>
      </c>
      <c r="K533" s="346">
        <f t="shared" si="42"/>
        <v>-12000</v>
      </c>
      <c r="L533" s="418"/>
    </row>
    <row r="534" spans="1:118" s="5" customFormat="1" ht="27.75" hidden="1" customHeight="1" x14ac:dyDescent="0.15">
      <c r="A534" s="63"/>
      <c r="B534" s="107"/>
      <c r="C534" s="14"/>
      <c r="D534" s="111"/>
      <c r="E534" s="115"/>
      <c r="F534" s="116"/>
      <c r="G534" s="117" t="s">
        <v>564</v>
      </c>
      <c r="H534" s="612" t="s">
        <v>6</v>
      </c>
      <c r="I534" s="681">
        <v>0</v>
      </c>
      <c r="J534" s="136">
        <v>12000</v>
      </c>
      <c r="K534" s="404">
        <f t="shared" si="42"/>
        <v>-12000</v>
      </c>
      <c r="L534" s="418"/>
    </row>
    <row r="535" spans="1:118" s="5" customFormat="1" ht="27.75" hidden="1" customHeight="1" x14ac:dyDescent="0.15">
      <c r="A535" s="62"/>
      <c r="B535" s="526"/>
      <c r="C535" s="969" t="s">
        <v>565</v>
      </c>
      <c r="D535" s="969"/>
      <c r="E535" s="969"/>
      <c r="F535" s="969"/>
      <c r="G535" s="969"/>
      <c r="H535" s="621"/>
      <c r="I535" s="722">
        <f>SUBTOTAL(9,I536:I560)</f>
        <v>0</v>
      </c>
      <c r="J535" s="723">
        <f>SUBTOTAL(9,J536:J560)</f>
        <v>56000</v>
      </c>
      <c r="K535" s="397">
        <f t="shared" si="42"/>
        <v>-56000</v>
      </c>
      <c r="L535" s="418"/>
    </row>
    <row r="536" spans="1:118" s="726" customFormat="1" ht="27.75" hidden="1" customHeight="1" x14ac:dyDescent="0.15">
      <c r="A536" s="724"/>
      <c r="B536" s="524"/>
      <c r="C536" s="520"/>
      <c r="D536" s="939" t="s">
        <v>566</v>
      </c>
      <c r="E536" s="939"/>
      <c r="F536" s="939"/>
      <c r="G536" s="939"/>
      <c r="H536" s="444" t="s">
        <v>567</v>
      </c>
      <c r="I536" s="678">
        <f>SUBTOTAL(9,I537:I560)</f>
        <v>0</v>
      </c>
      <c r="J536" s="8">
        <f>SUBTOTAL(9,J537:J560)</f>
        <v>56000</v>
      </c>
      <c r="K536" s="405">
        <f t="shared" si="42"/>
        <v>-56000</v>
      </c>
      <c r="L536" s="725"/>
    </row>
    <row r="537" spans="1:118" customFormat="1" ht="27.75" hidden="1" customHeight="1" x14ac:dyDescent="0.15">
      <c r="A537" s="159"/>
      <c r="B537" s="523"/>
      <c r="C537" s="522"/>
      <c r="D537" s="521"/>
      <c r="E537" s="914" t="s">
        <v>2</v>
      </c>
      <c r="F537" s="914"/>
      <c r="G537" s="914"/>
      <c r="H537" s="596"/>
      <c r="I537" s="670">
        <f>SUBTOTAL(9,I538:I540)</f>
        <v>0</v>
      </c>
      <c r="J537" s="65">
        <f>SUBTOTAL(9,J538:J540)</f>
        <v>25800</v>
      </c>
      <c r="K537" s="10">
        <f>SUBTOTAL(9,K538:K540)</f>
        <v>-25800</v>
      </c>
      <c r="L537" s="14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customFormat="1" ht="27.75" hidden="1" customHeight="1" x14ac:dyDescent="0.15">
      <c r="A538" s="76"/>
      <c r="B538" s="523"/>
      <c r="C538" s="522"/>
      <c r="D538" s="354"/>
      <c r="E538" s="360"/>
      <c r="F538" s="920" t="s">
        <v>3</v>
      </c>
      <c r="G538" s="920"/>
      <c r="H538" s="599"/>
      <c r="I538" s="675">
        <f>SUBTOTAL(9,I539:I540)</f>
        <v>0</v>
      </c>
      <c r="J538" s="66">
        <f>SUBTOTAL(9,J539:J540)</f>
        <v>25800</v>
      </c>
      <c r="K538" s="22">
        <f>SUBTOTAL(9,K539:K540)</f>
        <v>-25800</v>
      </c>
      <c r="L538" s="14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customFormat="1" ht="27.75" hidden="1" customHeight="1" x14ac:dyDescent="0.15">
      <c r="A539" s="76"/>
      <c r="B539" s="523"/>
      <c r="C539" s="522"/>
      <c r="D539" s="74"/>
      <c r="E539" s="74"/>
      <c r="F539" s="160"/>
      <c r="G539" s="302" t="s">
        <v>568</v>
      </c>
      <c r="H539" s="130"/>
      <c r="I539" s="673">
        <v>0</v>
      </c>
      <c r="J539" s="64">
        <v>1800</v>
      </c>
      <c r="K539" s="325">
        <f>SUM(I539-J539)</f>
        <v>-1800</v>
      </c>
      <c r="L539" s="14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customFormat="1" ht="27.75" hidden="1" customHeight="1" x14ac:dyDescent="0.15">
      <c r="A540" s="127"/>
      <c r="B540" s="756"/>
      <c r="C540" s="529"/>
      <c r="D540" s="138"/>
      <c r="E540" s="112"/>
      <c r="F540" s="161"/>
      <c r="G540" s="516" t="s">
        <v>569</v>
      </c>
      <c r="H540" s="130"/>
      <c r="I540" s="682">
        <v>0</v>
      </c>
      <c r="J540" s="292">
        <v>24000</v>
      </c>
      <c r="K540" s="323">
        <f>SUM(I540-J540)</f>
        <v>-24000</v>
      </c>
      <c r="L540" s="14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customFormat="1" ht="27.75" hidden="1" customHeight="1" x14ac:dyDescent="0.15">
      <c r="A541" s="79"/>
      <c r="B541" s="361"/>
      <c r="C541" s="363"/>
      <c r="D541" s="362"/>
      <c r="E541" s="914" t="s">
        <v>4</v>
      </c>
      <c r="F541" s="914"/>
      <c r="G541" s="914"/>
      <c r="H541" s="596"/>
      <c r="I541" s="670">
        <f>SUBTOTAL(9,I542:I554)</f>
        <v>0</v>
      </c>
      <c r="J541" s="10">
        <f>SUBTOTAL(9,J542:J554)</f>
        <v>29740</v>
      </c>
      <c r="K541" s="54">
        <f>SUBTOTAL(9,K542:K554)</f>
        <v>-29740</v>
      </c>
      <c r="L541" s="14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customFormat="1" ht="27.75" hidden="1" customHeight="1" x14ac:dyDescent="0.15">
      <c r="A542" s="553"/>
      <c r="B542" s="149"/>
      <c r="C542" s="122"/>
      <c r="D542" s="134"/>
      <c r="E542" s="574"/>
      <c r="F542" s="987" t="s">
        <v>8</v>
      </c>
      <c r="G542" s="988"/>
      <c r="H542" s="622"/>
      <c r="I542" s="701">
        <f>SUBTOTAL(9,I543:I544)</f>
        <v>0</v>
      </c>
      <c r="J542" s="575">
        <f>SUBTOTAL(9,J543:J544)</f>
        <v>500</v>
      </c>
      <c r="K542" s="554">
        <f>SUBTOTAL(9,K543:K544)</f>
        <v>-500</v>
      </c>
      <c r="L542" s="14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customFormat="1" ht="27.75" hidden="1" customHeight="1" x14ac:dyDescent="0.15">
      <c r="A543" s="127"/>
      <c r="B543" s="756"/>
      <c r="C543" s="529"/>
      <c r="D543" s="138"/>
      <c r="E543" s="138"/>
      <c r="F543" s="572"/>
      <c r="G543" s="573" t="s">
        <v>73</v>
      </c>
      <c r="H543" s="476"/>
      <c r="I543" s="702">
        <v>0</v>
      </c>
      <c r="J543" s="281">
        <v>300</v>
      </c>
      <c r="K543" s="390">
        <f>SUM(I543-J543)</f>
        <v>-300</v>
      </c>
      <c r="L543" s="14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customFormat="1" ht="27.75" hidden="1" customHeight="1" x14ac:dyDescent="0.15">
      <c r="A544" s="79"/>
      <c r="B544" s="361"/>
      <c r="C544" s="363"/>
      <c r="D544" s="362"/>
      <c r="E544" s="83"/>
      <c r="F544" s="482"/>
      <c r="G544" s="458" t="s">
        <v>570</v>
      </c>
      <c r="H544" s="623"/>
      <c r="I544" s="703">
        <v>0</v>
      </c>
      <c r="J544" s="477">
        <v>200</v>
      </c>
      <c r="K544" s="483">
        <f>SUM(I544-J544)</f>
        <v>-200</v>
      </c>
      <c r="L544" s="14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customFormat="1" ht="27.75" hidden="1" customHeight="1" x14ac:dyDescent="0.15">
      <c r="A545" s="79"/>
      <c r="B545" s="361"/>
      <c r="C545" s="363"/>
      <c r="D545" s="362"/>
      <c r="E545" s="83"/>
      <c r="F545" s="921" t="s">
        <v>5</v>
      </c>
      <c r="G545" s="922"/>
      <c r="H545" s="440"/>
      <c r="I545" s="666">
        <f>SUBTOTAL(9,I546)</f>
        <v>0</v>
      </c>
      <c r="J545" s="304">
        <f>SUBTOTAL(9,J546)</f>
        <v>1680</v>
      </c>
      <c r="K545" s="37">
        <f>SUBTOTAL(9,K546)</f>
        <v>-1680</v>
      </c>
      <c r="L545" s="14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customFormat="1" ht="27.75" hidden="1" customHeight="1" x14ac:dyDescent="0.15">
      <c r="A546" s="79"/>
      <c r="B546" s="361"/>
      <c r="C546" s="363"/>
      <c r="D546" s="362"/>
      <c r="E546" s="83"/>
      <c r="F546" s="478"/>
      <c r="G546" s="479" t="s">
        <v>571</v>
      </c>
      <c r="H546" s="474" t="s">
        <v>6</v>
      </c>
      <c r="I546" s="666">
        <v>0</v>
      </c>
      <c r="J546" s="193">
        <v>1680</v>
      </c>
      <c r="K546" s="326">
        <f>SUM(I546-J546)</f>
        <v>-1680</v>
      </c>
      <c r="L546" s="14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customFormat="1" ht="27.75" hidden="1" customHeight="1" x14ac:dyDescent="0.15">
      <c r="A547" s="79"/>
      <c r="B547" s="361"/>
      <c r="C547" s="363"/>
      <c r="D547" s="362"/>
      <c r="E547" s="362"/>
      <c r="F547" s="915" t="s">
        <v>16</v>
      </c>
      <c r="G547" s="915"/>
      <c r="H547" s="440"/>
      <c r="I547" s="672">
        <f>SUBTOTAL(9,I548:I554)</f>
        <v>0</v>
      </c>
      <c r="J547" s="37">
        <f>SUBTOTAL(9,J548:J554)</f>
        <v>27560</v>
      </c>
      <c r="K547" s="37">
        <f>SUBTOTAL(9,K548:K554)</f>
        <v>-27560</v>
      </c>
      <c r="L547" s="14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customFormat="1" ht="27.75" hidden="1" customHeight="1" x14ac:dyDescent="0.15">
      <c r="A548" s="79"/>
      <c r="B548" s="361"/>
      <c r="C548" s="363"/>
      <c r="D548" s="83"/>
      <c r="E548" s="83"/>
      <c r="F548" s="107"/>
      <c r="G548" s="479" t="s">
        <v>572</v>
      </c>
      <c r="H548" s="440"/>
      <c r="I548" s="666">
        <f>SUBTOTAL(9,I549:I551)</f>
        <v>0</v>
      </c>
      <c r="J548" s="37">
        <v>0</v>
      </c>
      <c r="K548" s="37">
        <f>SUBTOTAL(9,K549:K551)</f>
        <v>-4940</v>
      </c>
      <c r="L548" s="14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customFormat="1" ht="27.75" hidden="1" customHeight="1" x14ac:dyDescent="0.15">
      <c r="A549" s="79"/>
      <c r="B549" s="361"/>
      <c r="C549" s="363"/>
      <c r="D549" s="83"/>
      <c r="E549" s="83"/>
      <c r="F549" s="107"/>
      <c r="G549" s="479" t="s">
        <v>573</v>
      </c>
      <c r="H549" s="440"/>
      <c r="I549" s="666">
        <v>0</v>
      </c>
      <c r="J549" s="193">
        <v>1500</v>
      </c>
      <c r="K549" s="326">
        <f>SUM(I549-J549)</f>
        <v>-1500</v>
      </c>
      <c r="L549" s="14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customFormat="1" ht="27.75" hidden="1" customHeight="1" x14ac:dyDescent="0.15">
      <c r="A550" s="79"/>
      <c r="B550" s="361"/>
      <c r="C550" s="363"/>
      <c r="D550" s="83"/>
      <c r="E550" s="83"/>
      <c r="F550" s="107"/>
      <c r="G550" s="479" t="s">
        <v>574</v>
      </c>
      <c r="H550" s="440"/>
      <c r="I550" s="672">
        <v>0</v>
      </c>
      <c r="J550" s="37">
        <v>3000</v>
      </c>
      <c r="K550" s="326">
        <f>SUM(I550-J550)</f>
        <v>-3000</v>
      </c>
      <c r="L550" s="14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customFormat="1" ht="27.75" hidden="1" customHeight="1" x14ac:dyDescent="0.15">
      <c r="A551" s="79"/>
      <c r="B551" s="361"/>
      <c r="C551" s="363"/>
      <c r="D551" s="83"/>
      <c r="E551" s="83"/>
      <c r="F551" s="107"/>
      <c r="G551" s="479" t="s">
        <v>575</v>
      </c>
      <c r="H551" s="440"/>
      <c r="I551" s="666">
        <v>0</v>
      </c>
      <c r="J551" s="37">
        <v>440</v>
      </c>
      <c r="K551" s="326">
        <f>SUM(I551-J551)</f>
        <v>-440</v>
      </c>
      <c r="L551" s="14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customFormat="1" ht="27.75" hidden="1" customHeight="1" x14ac:dyDescent="0.15">
      <c r="A552" s="76"/>
      <c r="B552" s="523"/>
      <c r="C552" s="522"/>
      <c r="D552" s="74"/>
      <c r="E552" s="74"/>
      <c r="F552" s="107"/>
      <c r="G552" s="479" t="s">
        <v>576</v>
      </c>
      <c r="H552" s="440"/>
      <c r="I552" s="704">
        <f>SUBTOTAL(9,I553:I554)</f>
        <v>0</v>
      </c>
      <c r="J552" s="148">
        <f>SUBTOTAL(9,J553:J554)</f>
        <v>22620</v>
      </c>
      <c r="K552" s="148">
        <f>SUBTOTAL(9,K553:K554)</f>
        <v>-22620</v>
      </c>
      <c r="L552" s="14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customFormat="1" ht="27.75" hidden="1" customHeight="1" x14ac:dyDescent="0.15">
      <c r="A553" s="79"/>
      <c r="B553" s="361"/>
      <c r="C553" s="363"/>
      <c r="D553" s="83"/>
      <c r="E553" s="83"/>
      <c r="F553" s="484"/>
      <c r="G553" s="329" t="s">
        <v>577</v>
      </c>
      <c r="H553" s="485"/>
      <c r="I553" s="705">
        <v>0</v>
      </c>
      <c r="J553" s="486">
        <v>21720</v>
      </c>
      <c r="K553" s="326">
        <f>SUM(I553-J553)</f>
        <v>-21720</v>
      </c>
      <c r="L553" s="14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customFormat="1" ht="27.75" hidden="1" customHeight="1" x14ac:dyDescent="0.15">
      <c r="A554" s="79"/>
      <c r="B554" s="361"/>
      <c r="C554" s="363"/>
      <c r="D554" s="138"/>
      <c r="E554" s="74"/>
      <c r="F554" s="161"/>
      <c r="G554" s="354" t="s">
        <v>573</v>
      </c>
      <c r="H554" s="624"/>
      <c r="I554" s="706">
        <v>0</v>
      </c>
      <c r="J554" s="180">
        <v>900</v>
      </c>
      <c r="K554" s="325">
        <f>SUM(I554-J554)</f>
        <v>-900</v>
      </c>
      <c r="L554" s="14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customFormat="1" ht="27.75" hidden="1" customHeight="1" x14ac:dyDescent="0.15">
      <c r="A555" s="79"/>
      <c r="B555" s="361"/>
      <c r="C555" s="363"/>
      <c r="D555" s="362"/>
      <c r="E555" s="914" t="s">
        <v>12</v>
      </c>
      <c r="F555" s="914"/>
      <c r="G555" s="914"/>
      <c r="H555" s="596"/>
      <c r="I555" s="670">
        <f>SUBTOTAL(9,I556:I557)</f>
        <v>0</v>
      </c>
      <c r="J555" s="65">
        <f>SUBTOTAL(9,J556:J557)</f>
        <v>260</v>
      </c>
      <c r="K555" s="10">
        <f>SUBTOTAL(9,K556:K557)</f>
        <v>-260</v>
      </c>
      <c r="L555" s="14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customFormat="1" ht="27.75" hidden="1" customHeight="1" x14ac:dyDescent="0.15">
      <c r="A556" s="127"/>
      <c r="B556" s="756"/>
      <c r="C556" s="529"/>
      <c r="D556" s="77"/>
      <c r="E556" s="366"/>
      <c r="F556" s="1019" t="s">
        <v>13</v>
      </c>
      <c r="G556" s="1019"/>
      <c r="H556" s="625"/>
      <c r="I556" s="707">
        <f>SUBTOTAL(9,I557:I557)</f>
        <v>0</v>
      </c>
      <c r="J556" s="181">
        <f>SUBTOTAL(9,J557:J557)</f>
        <v>260</v>
      </c>
      <c r="K556" s="19">
        <f>SUBTOTAL(9,K557:K557)</f>
        <v>-260</v>
      </c>
      <c r="L556" s="14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customFormat="1" ht="27.75" hidden="1" customHeight="1" x14ac:dyDescent="0.15">
      <c r="A557" s="79"/>
      <c r="B557" s="361"/>
      <c r="C557" s="363"/>
      <c r="D557" s="362"/>
      <c r="E557" s="354"/>
      <c r="F557" s="163"/>
      <c r="G557" s="354" t="s">
        <v>578</v>
      </c>
      <c r="H557" s="130"/>
      <c r="I557" s="708">
        <v>0</v>
      </c>
      <c r="J557" s="162">
        <v>260</v>
      </c>
      <c r="K557" s="407">
        <f>SUM(I557-J557)</f>
        <v>-260</v>
      </c>
      <c r="L557" s="14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customFormat="1" ht="27.75" hidden="1" customHeight="1" x14ac:dyDescent="0.15">
      <c r="A558" s="79"/>
      <c r="B558" s="361"/>
      <c r="C558" s="363"/>
      <c r="D558" s="362"/>
      <c r="E558" s="914" t="s">
        <v>14</v>
      </c>
      <c r="F558" s="914"/>
      <c r="G558" s="914"/>
      <c r="H558" s="596"/>
      <c r="I558" s="670">
        <f>SUBTOTAL(9,I559:I560)</f>
        <v>0</v>
      </c>
      <c r="J558" s="10">
        <f>SUBTOTAL(9,J559:J560)</f>
        <v>200</v>
      </c>
      <c r="K558" s="10">
        <f>SUBTOTAL(9,K559:K560)</f>
        <v>-200</v>
      </c>
      <c r="L558" s="14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customFormat="1" ht="27.75" hidden="1" customHeight="1" x14ac:dyDescent="0.15">
      <c r="A559" s="79"/>
      <c r="B559" s="523"/>
      <c r="C559" s="522"/>
      <c r="D559" s="354"/>
      <c r="E559" s="352"/>
      <c r="F559" s="920" t="s">
        <v>15</v>
      </c>
      <c r="G559" s="920"/>
      <c r="H559" s="625"/>
      <c r="I559" s="709">
        <f>SUBTOTAL(9,I560:I560)</f>
        <v>0</v>
      </c>
      <c r="J559" s="80">
        <f>SUBTOTAL(9,J560:J560)</f>
        <v>200</v>
      </c>
      <c r="K559" s="40">
        <f>SUBTOTAL(9,K560:K560)</f>
        <v>-200</v>
      </c>
      <c r="L559" s="14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customFormat="1" ht="27.75" hidden="1" customHeight="1" x14ac:dyDescent="0.15">
      <c r="A560" s="76"/>
      <c r="B560" s="757"/>
      <c r="C560" s="278"/>
      <c r="D560" s="752"/>
      <c r="E560" s="278"/>
      <c r="F560" s="163"/>
      <c r="G560" s="279" t="s">
        <v>579</v>
      </c>
      <c r="H560" s="626"/>
      <c r="I560" s="708">
        <v>0</v>
      </c>
      <c r="J560" s="280">
        <v>200</v>
      </c>
      <c r="K560" s="407">
        <f>SUM(I560-J560)</f>
        <v>-200</v>
      </c>
      <c r="L560" s="14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s="5" customFormat="1" ht="27.75" customHeight="1" x14ac:dyDescent="0.15">
      <c r="A561" s="62"/>
      <c r="B561" s="526"/>
      <c r="C561" s="925" t="s">
        <v>489</v>
      </c>
      <c r="D561" s="925"/>
      <c r="E561" s="925"/>
      <c r="F561" s="925"/>
      <c r="G561" s="925"/>
      <c r="H561" s="621"/>
      <c r="I561" s="692">
        <f>SUBTOTAL(9,I562:I593)</f>
        <v>150500</v>
      </c>
      <c r="J561" s="173">
        <f>SUBTOTAL(9,J562:J593)</f>
        <v>150500</v>
      </c>
      <c r="K561" s="397">
        <f>SUM(I561-J561)</f>
        <v>0</v>
      </c>
      <c r="L561" s="418"/>
    </row>
    <row r="562" spans="1:118" customFormat="1" ht="27.75" customHeight="1" x14ac:dyDescent="0.15">
      <c r="A562" s="118"/>
      <c r="B562" s="128"/>
      <c r="C562" s="82"/>
      <c r="D562" s="916" t="s">
        <v>490</v>
      </c>
      <c r="E562" s="917"/>
      <c r="F562" s="917"/>
      <c r="G562" s="918"/>
      <c r="H562" s="595"/>
      <c r="I562" s="678">
        <f>SUBTOTAL(9,I563:I565)</f>
        <v>100000</v>
      </c>
      <c r="J562" s="174">
        <f>SUBTOTAL(9,J563:J565)</f>
        <v>100000</v>
      </c>
      <c r="K562" s="380">
        <f t="shared" ref="K562" si="47">SUM(I562-J562)</f>
        <v>0</v>
      </c>
      <c r="L562" s="14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customFormat="1" ht="27.75" customHeight="1" x14ac:dyDescent="0.15">
      <c r="A563" s="76"/>
      <c r="B563" s="757"/>
      <c r="C563" s="522"/>
      <c r="D563" s="521"/>
      <c r="E563" s="914" t="s">
        <v>26</v>
      </c>
      <c r="F563" s="914"/>
      <c r="G563" s="914"/>
      <c r="H563" s="596"/>
      <c r="I563" s="670">
        <f>SUBTOTAL(9,I564:I565)</f>
        <v>100000</v>
      </c>
      <c r="J563" s="175">
        <f>SUBTOTAL(9,J564:J565)</f>
        <v>100000</v>
      </c>
      <c r="K563" s="409">
        <f>SUBTOTAL(9,K564:K565)</f>
        <v>0</v>
      </c>
      <c r="L563" s="14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customFormat="1" ht="27.75" customHeight="1" x14ac:dyDescent="0.15">
      <c r="A564" s="76"/>
      <c r="B564" s="523"/>
      <c r="C564" s="522"/>
      <c r="D564" s="354"/>
      <c r="E564" s="352"/>
      <c r="F564" s="920" t="s">
        <v>27</v>
      </c>
      <c r="G564" s="920"/>
      <c r="H564" s="599"/>
      <c r="I564" s="665">
        <f>SUBTOTAL(9,I565:I565)</f>
        <v>100000</v>
      </c>
      <c r="J564" s="182">
        <f>SUBTOTAL(9,J565:J565)</f>
        <v>100000</v>
      </c>
      <c r="K564" s="121">
        <f>SUBTOTAL(9,K565)</f>
        <v>0</v>
      </c>
      <c r="L564" s="14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customFormat="1" ht="27.75" customHeight="1" x14ac:dyDescent="0.15">
      <c r="A565" s="76"/>
      <c r="B565" s="523"/>
      <c r="C565" s="522"/>
      <c r="D565" s="134"/>
      <c r="E565" s="122"/>
      <c r="F565" s="123"/>
      <c r="G565" s="124" t="s">
        <v>491</v>
      </c>
      <c r="H565" s="610" t="s">
        <v>492</v>
      </c>
      <c r="I565" s="682">
        <v>100000</v>
      </c>
      <c r="J565" s="183">
        <v>100000</v>
      </c>
      <c r="K565" s="323">
        <f>SUM(I565-J565)</f>
        <v>0</v>
      </c>
      <c r="L565" s="14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s="126" customFormat="1" ht="27.75" customHeight="1" x14ac:dyDescent="0.15">
      <c r="A566" s="127"/>
      <c r="B566" s="756"/>
      <c r="C566" s="529"/>
      <c r="D566" s="939" t="s">
        <v>1009</v>
      </c>
      <c r="E566" s="939"/>
      <c r="F566" s="939"/>
      <c r="G566" s="939"/>
      <c r="H566" s="444"/>
      <c r="I566" s="678">
        <f>SUBTOTAL(9,I567:I575)</f>
        <v>30500</v>
      </c>
      <c r="J566" s="174">
        <f>SUBTOTAL(9,J567:J575)</f>
        <v>30500</v>
      </c>
      <c r="K566" s="380">
        <f t="shared" ref="K566" si="48">SUM(I566-J566)</f>
        <v>0</v>
      </c>
      <c r="L566" s="419"/>
      <c r="M566" s="125"/>
      <c r="N566" s="125"/>
      <c r="O566" s="125"/>
      <c r="P566" s="125"/>
      <c r="Q566" s="125"/>
      <c r="R566" s="125"/>
    </row>
    <row r="567" spans="1:118" ht="27.75" customHeight="1" x14ac:dyDescent="0.15">
      <c r="A567" s="127"/>
      <c r="B567" s="756"/>
      <c r="C567" s="529"/>
      <c r="D567" s="366"/>
      <c r="E567" s="914" t="s">
        <v>2</v>
      </c>
      <c r="F567" s="914"/>
      <c r="G567" s="914"/>
      <c r="H567" s="596"/>
      <c r="I567" s="670">
        <f>SUBTOTAL(9,I568:I570)</f>
        <v>20000</v>
      </c>
      <c r="J567" s="175">
        <f>SUBTOTAL(9,J568:J570)</f>
        <v>20000</v>
      </c>
      <c r="K567" s="10">
        <f>SUBTOTAL(9,K568:K570)</f>
        <v>0</v>
      </c>
      <c r="M567"/>
      <c r="N567"/>
      <c r="O567"/>
      <c r="P567"/>
      <c r="Q567"/>
      <c r="R567"/>
    </row>
    <row r="568" spans="1:118" ht="27.75" customHeight="1" x14ac:dyDescent="0.15">
      <c r="A568" s="76"/>
      <c r="B568" s="523"/>
      <c r="C568" s="522"/>
      <c r="D568" s="510"/>
      <c r="E568" s="506"/>
      <c r="F568" s="973" t="s">
        <v>3</v>
      </c>
      <c r="G568" s="973"/>
      <c r="H568" s="592"/>
      <c r="I568" s="665">
        <f>SUBTOTAL(9,I569:I570)</f>
        <v>20000</v>
      </c>
      <c r="J568" s="182">
        <f>SUBTOTAL(9,J569:J570)</f>
        <v>20000</v>
      </c>
      <c r="K568" s="37">
        <f>SUBTOTAL(9,K569:K570)</f>
        <v>0</v>
      </c>
      <c r="M568"/>
      <c r="N568"/>
      <c r="O568"/>
      <c r="P568"/>
      <c r="Q568"/>
      <c r="R568"/>
    </row>
    <row r="569" spans="1:118" ht="27.75" customHeight="1" x14ac:dyDescent="0.15">
      <c r="A569" s="732"/>
      <c r="B569" s="760"/>
      <c r="C569" s="142"/>
      <c r="D569" s="424"/>
      <c r="E569" s="142"/>
      <c r="F569" s="734"/>
      <c r="G569" s="733" t="s">
        <v>493</v>
      </c>
      <c r="H569" s="602" t="s">
        <v>494</v>
      </c>
      <c r="I569" s="735">
        <v>6400</v>
      </c>
      <c r="J569" s="736">
        <v>6400</v>
      </c>
      <c r="K569" s="325">
        <f>SUM(I569-J569)</f>
        <v>0</v>
      </c>
      <c r="M569"/>
      <c r="N569"/>
      <c r="O569"/>
      <c r="P569"/>
      <c r="Q569"/>
      <c r="R569"/>
    </row>
    <row r="570" spans="1:118" ht="27.75" customHeight="1" x14ac:dyDescent="0.15">
      <c r="A570" s="555"/>
      <c r="B570" s="131"/>
      <c r="C570" s="112"/>
      <c r="D570" s="113"/>
      <c r="E570" s="113"/>
      <c r="F570" s="131"/>
      <c r="G570" s="124" t="s">
        <v>177</v>
      </c>
      <c r="H570" s="610" t="s">
        <v>495</v>
      </c>
      <c r="I570" s="683">
        <v>13600</v>
      </c>
      <c r="J570" s="33">
        <v>13600</v>
      </c>
      <c r="K570" s="323">
        <f>SUM(I570-J570)</f>
        <v>0</v>
      </c>
      <c r="M570"/>
      <c r="N570"/>
      <c r="O570"/>
      <c r="P570"/>
      <c r="Q570"/>
      <c r="R570"/>
    </row>
    <row r="571" spans="1:118" ht="27.75" customHeight="1" x14ac:dyDescent="0.15">
      <c r="A571" s="127"/>
      <c r="B571" s="756"/>
      <c r="C571" s="797"/>
      <c r="D571" s="77"/>
      <c r="E571" s="923" t="s">
        <v>4</v>
      </c>
      <c r="F571" s="923"/>
      <c r="G571" s="923"/>
      <c r="H571" s="600"/>
      <c r="I571" s="679">
        <f>SUBTOTAL(9,I572:I575)</f>
        <v>10500</v>
      </c>
      <c r="J571" s="747">
        <f>SUBTOTAL(9,J572:J575)</f>
        <v>10500</v>
      </c>
      <c r="K571" s="409">
        <f>SUBTOTAL(9,K572:K575)</f>
        <v>0</v>
      </c>
      <c r="M571"/>
      <c r="N571"/>
      <c r="O571"/>
      <c r="P571"/>
      <c r="Q571"/>
      <c r="R571"/>
    </row>
    <row r="572" spans="1:118" ht="27.75" customHeight="1" x14ac:dyDescent="0.15">
      <c r="A572" s="76"/>
      <c r="B572" s="523"/>
      <c r="C572" s="522"/>
      <c r="D572" s="354"/>
      <c r="E572" s="350"/>
      <c r="F572" s="973" t="s">
        <v>16</v>
      </c>
      <c r="G572" s="973"/>
      <c r="H572" s="592"/>
      <c r="I572" s="671">
        <f>SUBTOTAL(9,I573:I575)</f>
        <v>10500</v>
      </c>
      <c r="J572" s="121">
        <f>SUBTOTAL(9,J573:J575)</f>
        <v>10500</v>
      </c>
      <c r="K572" s="121">
        <f>SUBTOTAL(9,K573:K575)</f>
        <v>0</v>
      </c>
      <c r="M572"/>
      <c r="N572"/>
      <c r="O572"/>
      <c r="P572"/>
      <c r="Q572"/>
      <c r="R572"/>
    </row>
    <row r="573" spans="1:118" ht="27.75" customHeight="1" x14ac:dyDescent="0.15">
      <c r="A573" s="81"/>
      <c r="B573" s="128"/>
      <c r="C573" s="82"/>
      <c r="D573" s="83"/>
      <c r="E573" s="83"/>
      <c r="F573" s="107"/>
      <c r="G573" s="479" t="s">
        <v>496</v>
      </c>
      <c r="H573" s="440" t="s">
        <v>497</v>
      </c>
      <c r="I573" s="672">
        <v>400</v>
      </c>
      <c r="J573" s="37">
        <v>400</v>
      </c>
      <c r="K573" s="326">
        <f>SUM(I573-J573)</f>
        <v>0</v>
      </c>
      <c r="M573"/>
      <c r="N573"/>
      <c r="O573"/>
      <c r="P573"/>
      <c r="Q573"/>
      <c r="R573"/>
    </row>
    <row r="574" spans="1:118" ht="27.75" customHeight="1" x14ac:dyDescent="0.15">
      <c r="A574" s="81"/>
      <c r="B574" s="128"/>
      <c r="C574" s="82"/>
      <c r="D574" s="83"/>
      <c r="E574" s="83"/>
      <c r="F574" s="107"/>
      <c r="G574" s="479" t="s">
        <v>498</v>
      </c>
      <c r="H574" s="474" t="s">
        <v>499</v>
      </c>
      <c r="I574" s="666">
        <v>9600</v>
      </c>
      <c r="J574" s="37">
        <v>9600</v>
      </c>
      <c r="K574" s="326">
        <f>SUM(I574-J574)</f>
        <v>0</v>
      </c>
      <c r="M574"/>
      <c r="N574"/>
      <c r="O574"/>
      <c r="P574"/>
      <c r="Q574"/>
      <c r="R574"/>
    </row>
    <row r="575" spans="1:118" ht="27.75" customHeight="1" x14ac:dyDescent="0.15">
      <c r="A575" s="106"/>
      <c r="B575" s="109"/>
      <c r="C575" s="73"/>
      <c r="D575" s="113"/>
      <c r="E575" s="113"/>
      <c r="F575" s="116"/>
      <c r="G575" s="117" t="s">
        <v>500</v>
      </c>
      <c r="H575" s="612" t="s">
        <v>501</v>
      </c>
      <c r="I575" s="686">
        <v>500</v>
      </c>
      <c r="J575" s="177">
        <v>500</v>
      </c>
      <c r="K575" s="327">
        <f>SUM(I575-J575)</f>
        <v>0</v>
      </c>
      <c r="M575"/>
      <c r="N575"/>
      <c r="O575"/>
      <c r="P575"/>
      <c r="Q575"/>
      <c r="R575"/>
    </row>
    <row r="576" spans="1:118" customFormat="1" ht="27.75" customHeight="1" x14ac:dyDescent="0.15">
      <c r="A576" s="840"/>
      <c r="B576" s="82"/>
      <c r="C576" s="82"/>
      <c r="D576" s="990" t="s">
        <v>502</v>
      </c>
      <c r="E576" s="991"/>
      <c r="F576" s="991"/>
      <c r="G576" s="1027"/>
      <c r="H576" s="730"/>
      <c r="I576" s="719">
        <f>SUBTOTAL(9,I577:I593)</f>
        <v>20000</v>
      </c>
      <c r="J576" s="742">
        <f>SUBTOTAL(9,J577:J593)</f>
        <v>20000</v>
      </c>
      <c r="K576" s="320">
        <f t="shared" ref="K576" si="49">SUM(I576-J576)</f>
        <v>0</v>
      </c>
      <c r="L576" s="14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27.75" customHeight="1" x14ac:dyDescent="0.15">
      <c r="A577" s="127"/>
      <c r="B577" s="756"/>
      <c r="C577" s="529"/>
      <c r="D577" s="366"/>
      <c r="E577" s="914" t="s">
        <v>2</v>
      </c>
      <c r="F577" s="914"/>
      <c r="G577" s="914"/>
      <c r="H577" s="596"/>
      <c r="I577" s="670">
        <f>SUBTOTAL(9,I578:I581)</f>
        <v>8500</v>
      </c>
      <c r="J577" s="175">
        <f>SUBTOTAL(9,J578:J581)</f>
        <v>8500</v>
      </c>
      <c r="K577" s="10">
        <f>SUBTOTAL(9,K578:K581)</f>
        <v>0</v>
      </c>
      <c r="M577"/>
      <c r="N577"/>
      <c r="O577"/>
      <c r="P577"/>
      <c r="Q577"/>
      <c r="R577"/>
    </row>
    <row r="578" spans="1:118" ht="27.75" customHeight="1" x14ac:dyDescent="0.15">
      <c r="A578" s="76"/>
      <c r="B578" s="523"/>
      <c r="C578" s="522"/>
      <c r="D578" s="354"/>
      <c r="E578" s="350"/>
      <c r="F578" s="973" t="s">
        <v>3</v>
      </c>
      <c r="G578" s="973"/>
      <c r="H578" s="592"/>
      <c r="I578" s="665">
        <f>SUBTOTAL(9,I579:I581)</f>
        <v>8500</v>
      </c>
      <c r="J578" s="182">
        <f>SUBTOTAL(9,J579:J581)</f>
        <v>8500</v>
      </c>
      <c r="K578" s="37">
        <f>SUBTOTAL(9,K579:K581)</f>
        <v>0</v>
      </c>
      <c r="M578"/>
      <c r="N578"/>
      <c r="O578"/>
      <c r="P578"/>
      <c r="Q578"/>
      <c r="R578"/>
    </row>
    <row r="579" spans="1:118" ht="27.75" customHeight="1" x14ac:dyDescent="0.15">
      <c r="A579" s="81"/>
      <c r="B579" s="128"/>
      <c r="C579" s="82"/>
      <c r="D579" s="83"/>
      <c r="E579" s="83"/>
      <c r="F579" s="128"/>
      <c r="G579" s="129" t="s">
        <v>503</v>
      </c>
      <c r="H579" s="627" t="s">
        <v>504</v>
      </c>
      <c r="I579" s="711">
        <v>2500</v>
      </c>
      <c r="J579" s="45">
        <v>2500</v>
      </c>
      <c r="K579" s="381">
        <f>SUM(I579-J579)</f>
        <v>0</v>
      </c>
      <c r="M579"/>
      <c r="N579"/>
      <c r="O579"/>
      <c r="P579"/>
      <c r="Q579"/>
      <c r="R579"/>
    </row>
    <row r="580" spans="1:118" ht="27.75" customHeight="1" x14ac:dyDescent="0.15">
      <c r="A580" s="81"/>
      <c r="B580" s="128"/>
      <c r="C580" s="82"/>
      <c r="D580" s="83"/>
      <c r="E580" s="83"/>
      <c r="F580" s="128"/>
      <c r="G580" s="129" t="s">
        <v>505</v>
      </c>
      <c r="H580" s="627" t="s">
        <v>506</v>
      </c>
      <c r="I580" s="711">
        <v>4000</v>
      </c>
      <c r="J580" s="184">
        <v>4000</v>
      </c>
      <c r="K580" s="325">
        <f>SUM(I580-J580)</f>
        <v>0</v>
      </c>
      <c r="M580"/>
      <c r="N580"/>
      <c r="O580"/>
      <c r="P580"/>
      <c r="Q580"/>
      <c r="R580"/>
    </row>
    <row r="581" spans="1:118" ht="27.75" customHeight="1" x14ac:dyDescent="0.15">
      <c r="A581" s="106"/>
      <c r="B581" s="109"/>
      <c r="C581" s="73"/>
      <c r="D581" s="74"/>
      <c r="E581" s="74"/>
      <c r="F581" s="109"/>
      <c r="G581" s="124" t="s">
        <v>507</v>
      </c>
      <c r="H581" s="627" t="s">
        <v>508</v>
      </c>
      <c r="I581" s="673">
        <v>2000</v>
      </c>
      <c r="J581" s="192">
        <v>2000</v>
      </c>
      <c r="K581" s="407">
        <f>SUM(I581-J581)</f>
        <v>0</v>
      </c>
      <c r="M581"/>
      <c r="N581"/>
      <c r="O581"/>
      <c r="P581"/>
      <c r="Q581"/>
      <c r="R581"/>
    </row>
    <row r="582" spans="1:118" ht="27.75" customHeight="1" x14ac:dyDescent="0.15">
      <c r="A582" s="79"/>
      <c r="B582" s="361"/>
      <c r="C582" s="363"/>
      <c r="D582" s="362"/>
      <c r="E582" s="914" t="s">
        <v>4</v>
      </c>
      <c r="F582" s="914"/>
      <c r="G582" s="914"/>
      <c r="H582" s="596"/>
      <c r="I582" s="670">
        <f>SUBTOTAL(9,I583:I587)</f>
        <v>11000</v>
      </c>
      <c r="J582" s="175">
        <f>SUBTOTAL(9,J583:J587)</f>
        <v>11000</v>
      </c>
      <c r="K582" s="410">
        <f>SUBTOTAL(9,K583:K587)</f>
        <v>0</v>
      </c>
      <c r="M582"/>
      <c r="N582"/>
      <c r="O582"/>
      <c r="P582"/>
      <c r="Q582"/>
      <c r="R582"/>
    </row>
    <row r="583" spans="1:118" ht="27.75" customHeight="1" x14ac:dyDescent="0.15">
      <c r="A583" s="62"/>
      <c r="B583" s="526"/>
      <c r="C583" s="532"/>
      <c r="D583" s="365"/>
      <c r="E583" s="365"/>
      <c r="F583" s="975" t="s">
        <v>5</v>
      </c>
      <c r="G583" s="928"/>
      <c r="H583" s="440"/>
      <c r="I583" s="672">
        <f>SUBTOTAL(9,I584)</f>
        <v>1000</v>
      </c>
      <c r="J583" s="176">
        <f>SUBTOTAL(9,J584)</f>
        <v>1000</v>
      </c>
      <c r="K583" s="37">
        <f>SUBTOTAL(9,K584)</f>
        <v>0</v>
      </c>
      <c r="M583"/>
      <c r="N583"/>
      <c r="O583"/>
      <c r="P583"/>
      <c r="Q583"/>
      <c r="R583"/>
    </row>
    <row r="584" spans="1:118" ht="27.75" customHeight="1" x14ac:dyDescent="0.15">
      <c r="A584" s="63"/>
      <c r="B584" s="107"/>
      <c r="C584" s="14"/>
      <c r="D584" s="111"/>
      <c r="E584" s="111"/>
      <c r="F584" s="107"/>
      <c r="G584" s="362" t="s">
        <v>509</v>
      </c>
      <c r="H584" s="130" t="s">
        <v>510</v>
      </c>
      <c r="I584" s="672">
        <v>1000</v>
      </c>
      <c r="J584" s="176">
        <v>1000</v>
      </c>
      <c r="K584" s="326">
        <f>SUM(I584-J584)</f>
        <v>0</v>
      </c>
      <c r="M584"/>
      <c r="N584"/>
      <c r="O584"/>
      <c r="P584"/>
      <c r="Q584"/>
      <c r="R584"/>
    </row>
    <row r="585" spans="1:118" ht="27.75" customHeight="1" x14ac:dyDescent="0.15">
      <c r="A585" s="76"/>
      <c r="B585" s="523"/>
      <c r="C585" s="522"/>
      <c r="D585" s="354"/>
      <c r="E585" s="365"/>
      <c r="F585" s="1022" t="s">
        <v>16</v>
      </c>
      <c r="G585" s="1022"/>
      <c r="H585" s="440"/>
      <c r="I585" s="685">
        <f>SUBTOTAL(9,I586:I587)</f>
        <v>10000</v>
      </c>
      <c r="J585" s="176">
        <f>SUBTOTAL(9,J586:J587)</f>
        <v>10000</v>
      </c>
      <c r="K585" s="37">
        <f>SUBTOTAL(9,K586:K587)</f>
        <v>0</v>
      </c>
      <c r="M585"/>
      <c r="N585"/>
      <c r="O585"/>
      <c r="P585"/>
      <c r="Q585"/>
      <c r="R585"/>
    </row>
    <row r="586" spans="1:118" customFormat="1" ht="27.75" customHeight="1" x14ac:dyDescent="0.15">
      <c r="A586" s="772"/>
      <c r="B586" s="128"/>
      <c r="C586" s="82"/>
      <c r="D586" s="83"/>
      <c r="E586" s="82"/>
      <c r="F586" s="139"/>
      <c r="G586" s="140" t="s">
        <v>511</v>
      </c>
      <c r="H586" s="627" t="s">
        <v>512</v>
      </c>
      <c r="I586" s="673">
        <v>8000</v>
      </c>
      <c r="J586" s="45">
        <v>8000</v>
      </c>
      <c r="K586" s="325">
        <f>SUM(I586-J586)</f>
        <v>0</v>
      </c>
      <c r="L586" s="141"/>
      <c r="N586" s="141"/>
      <c r="O586" s="14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27.75" customHeight="1" x14ac:dyDescent="0.15">
      <c r="A587" s="106"/>
      <c r="B587" s="760"/>
      <c r="C587" s="142"/>
      <c r="D587" s="424"/>
      <c r="E587" s="113"/>
      <c r="F587" s="131"/>
      <c r="G587" s="124" t="s">
        <v>500</v>
      </c>
      <c r="H587" s="439" t="s">
        <v>513</v>
      </c>
      <c r="I587" s="710">
        <v>2000</v>
      </c>
      <c r="J587" s="192">
        <v>2000</v>
      </c>
      <c r="K587" s="381">
        <f>SUM(I587-J587)</f>
        <v>0</v>
      </c>
      <c r="M587"/>
      <c r="N587"/>
      <c r="O587"/>
      <c r="P587"/>
      <c r="Q587"/>
      <c r="R587"/>
    </row>
    <row r="588" spans="1:118" customFormat="1" ht="27.75" customHeight="1" x14ac:dyDescent="0.15">
      <c r="A588" s="62"/>
      <c r="B588" s="526"/>
      <c r="C588" s="532"/>
      <c r="D588" s="365"/>
      <c r="E588" s="914" t="s">
        <v>12</v>
      </c>
      <c r="F588" s="914"/>
      <c r="G588" s="914"/>
      <c r="H588" s="596"/>
      <c r="I588" s="670">
        <f>SUBTOTAL(9,I589:I590)</f>
        <v>100</v>
      </c>
      <c r="J588" s="10">
        <f>SUBTOTAL(9,J589:J590)</f>
        <v>100</v>
      </c>
      <c r="K588" s="10">
        <f>SUBTOTAL(9,K589:K590)</f>
        <v>0</v>
      </c>
      <c r="L588" s="14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customFormat="1" ht="27.75" customHeight="1" x14ac:dyDescent="0.15">
      <c r="A589" s="62"/>
      <c r="B589" s="526"/>
      <c r="C589" s="532"/>
      <c r="D589" s="527"/>
      <c r="E589" s="350"/>
      <c r="F589" s="973" t="s">
        <v>13</v>
      </c>
      <c r="G589" s="973"/>
      <c r="H589" s="592"/>
      <c r="I589" s="665">
        <f>SUBTOTAL(9,I590:I590)</f>
        <v>100</v>
      </c>
      <c r="J589" s="121">
        <f>SUBTOTAL(9,J590:J590)</f>
        <v>100</v>
      </c>
      <c r="K589" s="132">
        <f>SUBTOTAL(9,K590:K590)</f>
        <v>0</v>
      </c>
      <c r="L589" s="14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customFormat="1" ht="27.75" customHeight="1" x14ac:dyDescent="0.15">
      <c r="A590" s="63"/>
      <c r="B590" s="107"/>
      <c r="C590" s="14"/>
      <c r="D590" s="111"/>
      <c r="E590" s="114"/>
      <c r="F590" s="116"/>
      <c r="G590" s="117" t="s">
        <v>321</v>
      </c>
      <c r="H590" s="612" t="s">
        <v>514</v>
      </c>
      <c r="I590" s="686">
        <v>100</v>
      </c>
      <c r="J590" s="186">
        <v>100</v>
      </c>
      <c r="K590" s="326">
        <f>SUM(I590-J590)</f>
        <v>0</v>
      </c>
      <c r="L590" s="14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27.75" customHeight="1" x14ac:dyDescent="0.15">
      <c r="A591" s="76"/>
      <c r="B591" s="523"/>
      <c r="C591" s="522"/>
      <c r="D591" s="533"/>
      <c r="E591" s="926" t="s">
        <v>14</v>
      </c>
      <c r="F591" s="927"/>
      <c r="G591" s="930"/>
      <c r="H591" s="596"/>
      <c r="I591" s="670">
        <f>SUBTOTAL(9,I592:I593)</f>
        <v>400</v>
      </c>
      <c r="J591" s="175">
        <f>SUBTOTAL(9,J592:J593)</f>
        <v>400</v>
      </c>
      <c r="K591" s="411">
        <f>SUBTOTAL(9,K592:K593)</f>
        <v>0</v>
      </c>
      <c r="L591" s="420"/>
    </row>
    <row r="592" spans="1:118" ht="27.75" customHeight="1" x14ac:dyDescent="0.15">
      <c r="A592" s="127"/>
      <c r="B592" s="755"/>
      <c r="C592" s="137"/>
      <c r="D592" s="138"/>
      <c r="E592" s="143"/>
      <c r="F592" s="1028" t="s">
        <v>15</v>
      </c>
      <c r="G592" s="1029"/>
      <c r="H592" s="625"/>
      <c r="I592" s="707">
        <f>SUBTOTAL(9,I593:I593)</f>
        <v>400</v>
      </c>
      <c r="J592" s="80">
        <f>SUBTOTAL(9,J593:J593)</f>
        <v>400</v>
      </c>
      <c r="K592" s="19">
        <f>SUBTOTAL(9,K593:K593)</f>
        <v>0</v>
      </c>
      <c r="L592" s="420"/>
    </row>
    <row r="593" spans="1:118" ht="27.75" customHeight="1" x14ac:dyDescent="0.15">
      <c r="A593" s="76"/>
      <c r="B593" s="109"/>
      <c r="C593" s="73"/>
      <c r="D593" s="74"/>
      <c r="E593" s="74"/>
      <c r="F593" s="144"/>
      <c r="G593" s="354" t="s">
        <v>515</v>
      </c>
      <c r="H593" s="130" t="s">
        <v>516</v>
      </c>
      <c r="I593" s="673">
        <v>400</v>
      </c>
      <c r="J593" s="192">
        <v>400</v>
      </c>
      <c r="K593" s="398">
        <f t="shared" ref="K593" si="50">SUM(I593-J593)</f>
        <v>0</v>
      </c>
      <c r="L593" s="420"/>
    </row>
    <row r="594" spans="1:118" s="5" customFormat="1" ht="27.75" customHeight="1" x14ac:dyDescent="0.15">
      <c r="A594" s="62"/>
      <c r="B594" s="526"/>
      <c r="C594" s="925" t="s">
        <v>926</v>
      </c>
      <c r="D594" s="925"/>
      <c r="E594" s="925"/>
      <c r="F594" s="925"/>
      <c r="G594" s="925"/>
      <c r="H594" s="621"/>
      <c r="I594" s="692">
        <f>SUBTOTAL(9,I595:I602)</f>
        <v>64000</v>
      </c>
      <c r="J594" s="85">
        <f>SUBTOTAL(9,J595:J602)</f>
        <v>0</v>
      </c>
      <c r="K594" s="408">
        <f>SUM(I594-J594)</f>
        <v>64000</v>
      </c>
      <c r="L594" s="418"/>
    </row>
    <row r="595" spans="1:118" customFormat="1" ht="27.75" customHeight="1" x14ac:dyDescent="0.15">
      <c r="A595" s="118"/>
      <c r="B595" s="128"/>
      <c r="C595" s="82"/>
      <c r="D595" s="916" t="s">
        <v>765</v>
      </c>
      <c r="E595" s="917"/>
      <c r="F595" s="917"/>
      <c r="G595" s="918"/>
      <c r="H595" s="595" t="s">
        <v>929</v>
      </c>
      <c r="I595" s="678">
        <f>SUBTOTAL(9,I596:I602)</f>
        <v>64000</v>
      </c>
      <c r="J595" s="86">
        <f>SUBTOTAL(9,J596:J602)</f>
        <v>0</v>
      </c>
      <c r="K595" s="380">
        <f t="shared" ref="K595" si="51">SUM(I595-J595)</f>
        <v>64000</v>
      </c>
      <c r="L595" s="14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customFormat="1" ht="27.75" customHeight="1" x14ac:dyDescent="0.15">
      <c r="A596" s="159"/>
      <c r="B596" s="757"/>
      <c r="C596" s="522"/>
      <c r="D596" s="521"/>
      <c r="E596" s="914" t="s">
        <v>2</v>
      </c>
      <c r="F596" s="914"/>
      <c r="G596" s="914"/>
      <c r="H596" s="596"/>
      <c r="I596" s="670">
        <f>SUBTOTAL(9,I597:I598)</f>
        <v>50400</v>
      </c>
      <c r="J596" s="51">
        <f>SUBTOTAL(9,J597:J598)</f>
        <v>0</v>
      </c>
      <c r="K596" s="410">
        <f>SUBTOTAL(9,K597:K598)</f>
        <v>50400</v>
      </c>
      <c r="L596" s="14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customFormat="1" ht="27.75" customHeight="1" x14ac:dyDescent="0.15">
      <c r="A597" s="553"/>
      <c r="B597" s="149"/>
      <c r="C597" s="122"/>
      <c r="D597" s="134"/>
      <c r="E597" s="134"/>
      <c r="F597" s="1024" t="s">
        <v>3</v>
      </c>
      <c r="G597" s="1024"/>
      <c r="H597" s="610"/>
      <c r="I597" s="681">
        <f>SUBTOTAL(9,I598:I598)</f>
        <v>50400</v>
      </c>
      <c r="J597" s="177">
        <f>SUBTOTAL(9,J598:J598)</f>
        <v>0</v>
      </c>
      <c r="K597" s="136">
        <f>SUBTOTAL(9,K598)</f>
        <v>50400</v>
      </c>
      <c r="L597" s="14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customFormat="1" ht="27.75" customHeight="1" x14ac:dyDescent="0.15">
      <c r="A598" s="76"/>
      <c r="B598" s="523"/>
      <c r="C598" s="522"/>
      <c r="D598" s="533"/>
      <c r="E598" s="122"/>
      <c r="F598" s="123"/>
      <c r="G598" s="124" t="s">
        <v>769</v>
      </c>
      <c r="H598" s="439" t="s">
        <v>927</v>
      </c>
      <c r="I598" s="682">
        <v>50400</v>
      </c>
      <c r="J598" s="183">
        <v>0</v>
      </c>
      <c r="K598" s="323">
        <f>SUM(I598-J598)</f>
        <v>50400</v>
      </c>
      <c r="L598" s="14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customFormat="1" ht="27.75" customHeight="1" x14ac:dyDescent="0.15">
      <c r="A599" s="76"/>
      <c r="B599" s="757"/>
      <c r="C599" s="522"/>
      <c r="D599" s="533"/>
      <c r="E599" s="914" t="s">
        <v>4</v>
      </c>
      <c r="F599" s="914"/>
      <c r="G599" s="914"/>
      <c r="H599" s="596"/>
      <c r="I599" s="670">
        <f>SUBTOTAL(9,I600:I602)</f>
        <v>13600</v>
      </c>
      <c r="J599" s="51">
        <f>SUBTOTAL(9,J600:J602)</f>
        <v>0</v>
      </c>
      <c r="K599" s="409">
        <f>SUBTOTAL(9,K600:K602)</f>
        <v>13600</v>
      </c>
      <c r="L599" s="14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customFormat="1" ht="27.75" customHeight="1" x14ac:dyDescent="0.15">
      <c r="A600" s="76"/>
      <c r="B600" s="523"/>
      <c r="C600" s="522"/>
      <c r="D600" s="495"/>
      <c r="E600" s="494"/>
      <c r="F600" s="973" t="s">
        <v>16</v>
      </c>
      <c r="G600" s="973"/>
      <c r="H600" s="599"/>
      <c r="I600" s="665">
        <f>SUBTOTAL(9,I601:I602)</f>
        <v>13600</v>
      </c>
      <c r="J600" s="120">
        <f>SUBTOTAL(9,J601:J602)</f>
        <v>0</v>
      </c>
      <c r="K600" s="121">
        <f>SUBTOTAL(9,K601:K602)</f>
        <v>13600</v>
      </c>
      <c r="L600" s="14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customFormat="1" ht="27.75" customHeight="1" x14ac:dyDescent="0.15">
      <c r="A601" s="76"/>
      <c r="B601" s="523"/>
      <c r="C601" s="522"/>
      <c r="D601" s="533"/>
      <c r="E601" s="496"/>
      <c r="F601" s="497"/>
      <c r="G601" s="493" t="s">
        <v>770</v>
      </c>
      <c r="H601" s="474" t="s">
        <v>885</v>
      </c>
      <c r="I601" s="673">
        <v>1000</v>
      </c>
      <c r="J601" s="22">
        <v>0</v>
      </c>
      <c r="K601" s="325">
        <f t="shared" ref="K601:K606" si="52">SUM(I601-J601)</f>
        <v>1000</v>
      </c>
      <c r="L601" s="14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customFormat="1" ht="27.75" customHeight="1" x14ac:dyDescent="0.15">
      <c r="A602" s="841"/>
      <c r="B602" s="793"/>
      <c r="C602" s="122"/>
      <c r="D602" s="134"/>
      <c r="E602" s="122"/>
      <c r="F602" s="123"/>
      <c r="G602" s="117" t="s">
        <v>771</v>
      </c>
      <c r="H602" s="612" t="s">
        <v>928</v>
      </c>
      <c r="I602" s="683">
        <v>12600</v>
      </c>
      <c r="J602" s="183">
        <v>0</v>
      </c>
      <c r="K602" s="323">
        <f t="shared" si="52"/>
        <v>12600</v>
      </c>
      <c r="L602" s="14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27.75" customHeight="1" x14ac:dyDescent="0.15">
      <c r="A603" s="76"/>
      <c r="B603" s="119"/>
      <c r="C603" s="931" t="s">
        <v>396</v>
      </c>
      <c r="D603" s="932"/>
      <c r="E603" s="932"/>
      <c r="F603" s="932"/>
      <c r="G603" s="933"/>
      <c r="H603" s="743"/>
      <c r="I603" s="651">
        <f>SUBTOTAL(9,I604:I663)</f>
        <v>292000</v>
      </c>
      <c r="J603" s="306">
        <f>SUBTOTAL(9,J604:J663)</f>
        <v>280000</v>
      </c>
      <c r="K603" s="408">
        <f t="shared" si="52"/>
        <v>12000</v>
      </c>
      <c r="L603" s="420"/>
    </row>
    <row r="604" spans="1:118" ht="27.75" customHeight="1" x14ac:dyDescent="0.15">
      <c r="A604" s="76"/>
      <c r="B604" s="523"/>
      <c r="C604" s="522"/>
      <c r="D604" s="916" t="s">
        <v>397</v>
      </c>
      <c r="E604" s="917"/>
      <c r="F604" s="917"/>
      <c r="G604" s="918"/>
      <c r="H604" s="445" t="s">
        <v>398</v>
      </c>
      <c r="I604" s="669">
        <f>SUBTOTAL(9,I605:I663)</f>
        <v>292000</v>
      </c>
      <c r="J604" s="179">
        <f>SUBTOTAL(9,J605:J663)</f>
        <v>280000</v>
      </c>
      <c r="K604" s="380">
        <f t="shared" si="52"/>
        <v>12000</v>
      </c>
      <c r="L604" s="420"/>
    </row>
    <row r="605" spans="1:118" ht="27.75" customHeight="1" x14ac:dyDescent="0.15">
      <c r="A605" s="106"/>
      <c r="B605" s="523"/>
      <c r="C605" s="522"/>
      <c r="D605" s="352"/>
      <c r="E605" s="926" t="s">
        <v>2</v>
      </c>
      <c r="F605" s="927"/>
      <c r="G605" s="930"/>
      <c r="H605" s="591"/>
      <c r="I605" s="664">
        <f>SUBTOTAL(9,I606:I618)</f>
        <v>232680</v>
      </c>
      <c r="J605" s="65">
        <f>SUBTOTAL(9,J606:J618)</f>
        <v>190160</v>
      </c>
      <c r="K605" s="403">
        <f t="shared" si="52"/>
        <v>42520</v>
      </c>
      <c r="M605"/>
      <c r="N605"/>
    </row>
    <row r="606" spans="1:118" ht="27.75" customHeight="1" x14ac:dyDescent="0.15">
      <c r="A606" s="76"/>
      <c r="B606" s="523"/>
      <c r="C606" s="522"/>
      <c r="D606" s="354"/>
      <c r="E606" s="352"/>
      <c r="F606" s="936" t="s">
        <v>3</v>
      </c>
      <c r="G606" s="937"/>
      <c r="H606" s="593"/>
      <c r="I606" s="667">
        <f>SUBTOTAL(9,I607:I618)</f>
        <v>232680</v>
      </c>
      <c r="J606" s="66">
        <f>SUBTOTAL(9,J607:J618)</f>
        <v>190160</v>
      </c>
      <c r="K606" s="322">
        <f t="shared" si="52"/>
        <v>42520</v>
      </c>
      <c r="M606"/>
      <c r="N606"/>
    </row>
    <row r="607" spans="1:118" s="78" customFormat="1" ht="27.75" customHeight="1" x14ac:dyDescent="0.15">
      <c r="A607" s="62"/>
      <c r="B607" s="526"/>
      <c r="C607" s="532"/>
      <c r="D607" s="527"/>
      <c r="E607" s="359"/>
      <c r="F607" s="107"/>
      <c r="G607" s="470" t="s">
        <v>399</v>
      </c>
      <c r="H607" s="440" t="s">
        <v>400</v>
      </c>
      <c r="I607" s="666">
        <v>25000</v>
      </c>
      <c r="J607" s="193">
        <v>25000</v>
      </c>
      <c r="K607" s="326">
        <f t="shared" ref="K607:K661" si="53">SUM(I607-J607)</f>
        <v>0</v>
      </c>
      <c r="L607" s="413"/>
      <c r="M607" s="35"/>
      <c r="N607" s="35"/>
    </row>
    <row r="608" spans="1:118" s="78" customFormat="1" ht="27.75" customHeight="1" x14ac:dyDescent="0.15">
      <c r="A608" s="62"/>
      <c r="B608" s="526"/>
      <c r="C608" s="532"/>
      <c r="D608" s="527"/>
      <c r="E608" s="359"/>
      <c r="F608" s="107"/>
      <c r="G608" s="465" t="s">
        <v>173</v>
      </c>
      <c r="H608" s="447" t="s">
        <v>174</v>
      </c>
      <c r="I608" s="666">
        <v>3000</v>
      </c>
      <c r="J608" s="37">
        <v>3000</v>
      </c>
      <c r="K608" s="326">
        <f t="shared" si="53"/>
        <v>0</v>
      </c>
      <c r="L608" s="413"/>
      <c r="M608" s="35"/>
      <c r="N608" s="35"/>
    </row>
    <row r="609" spans="1:14" s="78" customFormat="1" ht="27.75" customHeight="1" x14ac:dyDescent="0.15">
      <c r="A609" s="62"/>
      <c r="B609" s="526"/>
      <c r="C609" s="532"/>
      <c r="D609" s="527"/>
      <c r="E609" s="359"/>
      <c r="F609" s="107"/>
      <c r="G609" s="465" t="s">
        <v>175</v>
      </c>
      <c r="H609" s="447" t="s">
        <v>176</v>
      </c>
      <c r="I609" s="666">
        <v>900</v>
      </c>
      <c r="J609" s="37">
        <v>1000</v>
      </c>
      <c r="K609" s="326">
        <f t="shared" si="53"/>
        <v>-100</v>
      </c>
      <c r="L609" s="413"/>
      <c r="M609" s="35"/>
      <c r="N609" s="35"/>
    </row>
    <row r="610" spans="1:14" ht="27.75" customHeight="1" x14ac:dyDescent="0.15">
      <c r="A610" s="76"/>
      <c r="B610" s="523"/>
      <c r="C610" s="522"/>
      <c r="D610" s="354"/>
      <c r="E610" s="354"/>
      <c r="F610" s="109"/>
      <c r="G610" s="470" t="s">
        <v>177</v>
      </c>
      <c r="H610" s="473"/>
      <c r="I610" s="666">
        <f>SUBTOTAL(9,I611:I613)</f>
        <v>196280</v>
      </c>
      <c r="J610" s="37">
        <f>SUBTOTAL(9,J611:J613)</f>
        <v>152760</v>
      </c>
      <c r="K610" s="326">
        <f t="shared" si="53"/>
        <v>43520</v>
      </c>
      <c r="M610"/>
      <c r="N610"/>
    </row>
    <row r="611" spans="1:14" ht="27.75" customHeight="1" x14ac:dyDescent="0.15">
      <c r="A611" s="76"/>
      <c r="B611" s="523"/>
      <c r="C611" s="522"/>
      <c r="D611" s="354"/>
      <c r="E611" s="354"/>
      <c r="F611" s="109"/>
      <c r="G611" s="469" t="s">
        <v>401</v>
      </c>
      <c r="H611" s="474" t="s">
        <v>402</v>
      </c>
      <c r="I611" s="712">
        <v>84120</v>
      </c>
      <c r="J611" s="475">
        <v>70200</v>
      </c>
      <c r="K611" s="326">
        <f t="shared" ref="K611:K612" si="54">SUM(I611-J611)</f>
        <v>13920</v>
      </c>
      <c r="M611"/>
      <c r="N611"/>
    </row>
    <row r="612" spans="1:14" ht="27.75" customHeight="1" x14ac:dyDescent="0.15">
      <c r="A612" s="76"/>
      <c r="B612" s="523"/>
      <c r="C612" s="522"/>
      <c r="D612" s="354"/>
      <c r="E612" s="354"/>
      <c r="F612" s="109"/>
      <c r="G612" s="470" t="s">
        <v>403</v>
      </c>
      <c r="H612" s="438" t="s">
        <v>402</v>
      </c>
      <c r="I612" s="712">
        <v>84120</v>
      </c>
      <c r="J612" s="475">
        <v>82560</v>
      </c>
      <c r="K612" s="326">
        <f t="shared" si="54"/>
        <v>1560</v>
      </c>
      <c r="M612"/>
      <c r="N612"/>
    </row>
    <row r="613" spans="1:14" ht="27.75" customHeight="1" x14ac:dyDescent="0.15">
      <c r="A613" s="76"/>
      <c r="B613" s="523"/>
      <c r="C613" s="522"/>
      <c r="D613" s="354"/>
      <c r="E613" s="354"/>
      <c r="F613" s="109"/>
      <c r="G613" s="470" t="s">
        <v>182</v>
      </c>
      <c r="H613" s="474" t="s">
        <v>404</v>
      </c>
      <c r="I613" s="712">
        <v>28040</v>
      </c>
      <c r="J613" s="475">
        <v>0</v>
      </c>
      <c r="K613" s="326">
        <f t="shared" si="53"/>
        <v>28040</v>
      </c>
      <c r="M613"/>
      <c r="N613"/>
    </row>
    <row r="614" spans="1:14" ht="27.75" customHeight="1" x14ac:dyDescent="0.15">
      <c r="A614" s="76"/>
      <c r="B614" s="523"/>
      <c r="C614" s="522"/>
      <c r="D614" s="354"/>
      <c r="E614" s="354"/>
      <c r="F614" s="109"/>
      <c r="G614" s="470" t="s">
        <v>405</v>
      </c>
      <c r="H614" s="440"/>
      <c r="I614" s="666">
        <f>SUBTOTAL(9,I615:I618)</f>
        <v>7500</v>
      </c>
      <c r="J614" s="193">
        <f>SUBTOTAL(9,J615:J618)</f>
        <v>8400</v>
      </c>
      <c r="K614" s="326">
        <f t="shared" si="53"/>
        <v>-900</v>
      </c>
      <c r="M614"/>
      <c r="N614"/>
    </row>
    <row r="615" spans="1:14" ht="27.75" hidden="1" customHeight="1" x14ac:dyDescent="0.15">
      <c r="A615" s="76"/>
      <c r="B615" s="523"/>
      <c r="C615" s="522"/>
      <c r="D615" s="354"/>
      <c r="E615" s="354"/>
      <c r="F615" s="109"/>
      <c r="G615" s="469" t="s">
        <v>181</v>
      </c>
      <c r="H615" s="438"/>
      <c r="I615" s="712">
        <v>0</v>
      </c>
      <c r="J615" s="475">
        <v>1600</v>
      </c>
      <c r="K615" s="326">
        <f t="shared" ref="K615" si="55">SUM(I615-J615)</f>
        <v>-1600</v>
      </c>
      <c r="M615"/>
      <c r="N615"/>
    </row>
    <row r="616" spans="1:14" ht="27.75" customHeight="1" x14ac:dyDescent="0.15">
      <c r="A616" s="76"/>
      <c r="B616" s="523"/>
      <c r="C616" s="522"/>
      <c r="D616" s="354"/>
      <c r="E616" s="354"/>
      <c r="F616" s="109"/>
      <c r="G616" s="470" t="s">
        <v>180</v>
      </c>
      <c r="H616" s="474" t="s">
        <v>406</v>
      </c>
      <c r="I616" s="712">
        <v>2000</v>
      </c>
      <c r="J616" s="475">
        <v>800</v>
      </c>
      <c r="K616" s="326">
        <f t="shared" si="53"/>
        <v>1200</v>
      </c>
      <c r="M616"/>
      <c r="N616"/>
    </row>
    <row r="617" spans="1:14" ht="27.75" customHeight="1" x14ac:dyDescent="0.15">
      <c r="A617" s="76"/>
      <c r="B617" s="523"/>
      <c r="C617" s="522"/>
      <c r="D617" s="354"/>
      <c r="E617" s="354"/>
      <c r="F617" s="109"/>
      <c r="G617" s="469" t="s">
        <v>189</v>
      </c>
      <c r="H617" s="476" t="s">
        <v>407</v>
      </c>
      <c r="I617" s="712">
        <v>4000</v>
      </c>
      <c r="J617" s="334">
        <v>4000</v>
      </c>
      <c r="K617" s="390">
        <f t="shared" si="53"/>
        <v>0</v>
      </c>
      <c r="M617"/>
      <c r="N617"/>
    </row>
    <row r="618" spans="1:14" ht="27.75" customHeight="1" x14ac:dyDescent="0.15">
      <c r="A618" s="76"/>
      <c r="B618" s="523"/>
      <c r="C618" s="522"/>
      <c r="D618" s="354"/>
      <c r="E618" s="354"/>
      <c r="F618" s="109"/>
      <c r="G618" s="406" t="s">
        <v>179</v>
      </c>
      <c r="H618" s="110" t="s">
        <v>408</v>
      </c>
      <c r="I618" s="713">
        <v>1500</v>
      </c>
      <c r="J618" s="303">
        <v>2000</v>
      </c>
      <c r="K618" s="407">
        <f t="shared" si="53"/>
        <v>-500</v>
      </c>
      <c r="M618"/>
      <c r="N618"/>
    </row>
    <row r="619" spans="1:14" ht="27.75" customHeight="1" x14ac:dyDescent="0.15">
      <c r="A619" s="76"/>
      <c r="B619" s="523"/>
      <c r="C619" s="522"/>
      <c r="D619" s="354"/>
      <c r="E619" s="926" t="s">
        <v>4</v>
      </c>
      <c r="F619" s="927"/>
      <c r="G619" s="930"/>
      <c r="H619" s="591"/>
      <c r="I619" s="664">
        <f>SUBTOTAL(9,I620:I653)</f>
        <v>55620</v>
      </c>
      <c r="J619" s="65">
        <f>SUBTOTAL(9,J620:J653)</f>
        <v>86440</v>
      </c>
      <c r="K619" s="321">
        <f t="shared" si="53"/>
        <v>-30820</v>
      </c>
      <c r="M619"/>
      <c r="N619"/>
    </row>
    <row r="620" spans="1:14" ht="27.75" customHeight="1" x14ac:dyDescent="0.15">
      <c r="A620" s="76"/>
      <c r="B620" s="523"/>
      <c r="C620" s="522"/>
      <c r="D620" s="354"/>
      <c r="E620" s="354"/>
      <c r="F620" s="936" t="s">
        <v>8</v>
      </c>
      <c r="G620" s="937"/>
      <c r="H620" s="593"/>
      <c r="I620" s="667">
        <f>SUBTOTAL(9,I621:I630)</f>
        <v>15900</v>
      </c>
      <c r="J620" s="66">
        <f>SUBTOTAL(9,J621:J630)</f>
        <v>25740</v>
      </c>
      <c r="K620" s="325">
        <f>SUM(I620-J620)</f>
        <v>-9840</v>
      </c>
      <c r="M620"/>
      <c r="N620"/>
    </row>
    <row r="621" spans="1:14" ht="27.75" customHeight="1" x14ac:dyDescent="0.15">
      <c r="A621" s="76"/>
      <c r="B621" s="523"/>
      <c r="C621" s="522"/>
      <c r="D621" s="354"/>
      <c r="E621" s="354"/>
      <c r="F621" s="468"/>
      <c r="G621" s="470" t="s">
        <v>409</v>
      </c>
      <c r="H621" s="473" t="s">
        <v>941</v>
      </c>
      <c r="I621" s="666">
        <v>800</v>
      </c>
      <c r="J621" s="37">
        <v>600</v>
      </c>
      <c r="K621" s="390">
        <f>SUM(I621-J621)</f>
        <v>200</v>
      </c>
      <c r="M621"/>
      <c r="N621"/>
    </row>
    <row r="622" spans="1:14" ht="27.75" customHeight="1" x14ac:dyDescent="0.15">
      <c r="A622" s="76"/>
      <c r="B622" s="523"/>
      <c r="C622" s="522"/>
      <c r="D622" s="510"/>
      <c r="E622" s="510"/>
      <c r="F622" s="509"/>
      <c r="G622" s="508" t="s">
        <v>357</v>
      </c>
      <c r="H622" s="473" t="s">
        <v>410</v>
      </c>
      <c r="I622" s="666">
        <v>700</v>
      </c>
      <c r="J622" s="37">
        <v>0</v>
      </c>
      <c r="K622" s="390">
        <f>SUM(I622-J622)</f>
        <v>700</v>
      </c>
      <c r="M622"/>
      <c r="N622"/>
    </row>
    <row r="623" spans="1:14" ht="27.75" customHeight="1" x14ac:dyDescent="0.15">
      <c r="A623" s="76"/>
      <c r="B623" s="523"/>
      <c r="C623" s="522"/>
      <c r="D623" s="533"/>
      <c r="E623" s="533"/>
      <c r="F623" s="526"/>
      <c r="G623" s="527" t="s">
        <v>183</v>
      </c>
      <c r="H623" s="440"/>
      <c r="I623" s="666">
        <f>SUBTOTAL(9,I624:I628)</f>
        <v>12200</v>
      </c>
      <c r="J623" s="37">
        <f>SUBTOTAL(9,J624:J628)</f>
        <v>23340</v>
      </c>
      <c r="K623" s="326">
        <f>SUM(I623-J623)</f>
        <v>-11140</v>
      </c>
      <c r="M623"/>
      <c r="N623"/>
    </row>
    <row r="624" spans="1:14" ht="27.75" customHeight="1" x14ac:dyDescent="0.15">
      <c r="A624" s="76"/>
      <c r="B624" s="523"/>
      <c r="C624" s="522"/>
      <c r="D624" s="533"/>
      <c r="E624" s="522"/>
      <c r="F624" s="107"/>
      <c r="G624" s="470" t="s">
        <v>184</v>
      </c>
      <c r="H624" s="473" t="s">
        <v>411</v>
      </c>
      <c r="I624" s="712">
        <v>2800</v>
      </c>
      <c r="J624" s="475">
        <v>3000</v>
      </c>
      <c r="K624" s="326">
        <f t="shared" ref="K624:K629" si="56">SUM(I624-J624)</f>
        <v>-200</v>
      </c>
      <c r="M624"/>
      <c r="N624"/>
    </row>
    <row r="625" spans="1:14" ht="27.75" customHeight="1" x14ac:dyDescent="0.15">
      <c r="A625" s="553"/>
      <c r="B625" s="149"/>
      <c r="C625" s="122"/>
      <c r="D625" s="134"/>
      <c r="E625" s="134"/>
      <c r="F625" s="116"/>
      <c r="G625" s="802" t="s">
        <v>185</v>
      </c>
      <c r="H625" s="628" t="s">
        <v>358</v>
      </c>
      <c r="I625" s="842">
        <v>4200</v>
      </c>
      <c r="J625" s="741">
        <v>3000</v>
      </c>
      <c r="K625" s="404">
        <f t="shared" si="56"/>
        <v>1200</v>
      </c>
      <c r="M625"/>
      <c r="N625"/>
    </row>
    <row r="626" spans="1:14" ht="27.75" customHeight="1" x14ac:dyDescent="0.15">
      <c r="A626" s="76"/>
      <c r="B626" s="523"/>
      <c r="C626" s="522"/>
      <c r="D626" s="354"/>
      <c r="E626" s="354"/>
      <c r="F626" s="107"/>
      <c r="G626" s="470" t="s">
        <v>179</v>
      </c>
      <c r="H626" s="473" t="s">
        <v>359</v>
      </c>
      <c r="I626" s="712">
        <v>1200</v>
      </c>
      <c r="J626" s="475">
        <v>3000</v>
      </c>
      <c r="K626" s="326">
        <f t="shared" si="56"/>
        <v>-1800</v>
      </c>
      <c r="M626"/>
      <c r="N626"/>
    </row>
    <row r="627" spans="1:14" ht="27.75" hidden="1" customHeight="1" x14ac:dyDescent="0.15">
      <c r="A627" s="76"/>
      <c r="B627" s="523"/>
      <c r="C627" s="522"/>
      <c r="D627" s="354"/>
      <c r="E627" s="354"/>
      <c r="F627" s="107"/>
      <c r="G627" s="470" t="s">
        <v>186</v>
      </c>
      <c r="H627" s="473"/>
      <c r="I627" s="712">
        <v>0</v>
      </c>
      <c r="J627" s="475">
        <v>2340</v>
      </c>
      <c r="K627" s="326">
        <f t="shared" si="56"/>
        <v>-2340</v>
      </c>
      <c r="M627"/>
      <c r="N627"/>
    </row>
    <row r="628" spans="1:14" ht="27.75" customHeight="1" x14ac:dyDescent="0.15">
      <c r="A628" s="76"/>
      <c r="B628" s="523"/>
      <c r="C628" s="522"/>
      <c r="D628" s="354"/>
      <c r="E628" s="354"/>
      <c r="F628" s="107"/>
      <c r="G628" s="470" t="s">
        <v>180</v>
      </c>
      <c r="H628" s="473" t="s">
        <v>360</v>
      </c>
      <c r="I628" s="712">
        <v>4000</v>
      </c>
      <c r="J628" s="475">
        <v>12000</v>
      </c>
      <c r="K628" s="326">
        <f t="shared" si="56"/>
        <v>-8000</v>
      </c>
      <c r="M628"/>
      <c r="N628"/>
    </row>
    <row r="629" spans="1:14" s="78" customFormat="1" ht="27.75" customHeight="1" x14ac:dyDescent="0.15">
      <c r="A629" s="76"/>
      <c r="B629" s="523"/>
      <c r="C629" s="522"/>
      <c r="D629" s="354"/>
      <c r="E629" s="354"/>
      <c r="F629" s="468"/>
      <c r="G629" s="470" t="s">
        <v>187</v>
      </c>
      <c r="H629" s="473" t="s">
        <v>412</v>
      </c>
      <c r="I629" s="666">
        <v>1400</v>
      </c>
      <c r="J629" s="37">
        <v>1200</v>
      </c>
      <c r="K629" s="390">
        <f t="shared" si="56"/>
        <v>200</v>
      </c>
      <c r="L629" s="413"/>
      <c r="M629" s="35"/>
      <c r="N629" s="35"/>
    </row>
    <row r="630" spans="1:14" ht="27.75" customHeight="1" x14ac:dyDescent="0.15">
      <c r="A630" s="76"/>
      <c r="B630" s="109"/>
      <c r="C630" s="73"/>
      <c r="D630" s="74"/>
      <c r="E630" s="74"/>
      <c r="F630" s="107"/>
      <c r="G630" s="470" t="s">
        <v>112</v>
      </c>
      <c r="H630" s="473" t="s">
        <v>941</v>
      </c>
      <c r="I630" s="666">
        <v>800</v>
      </c>
      <c r="J630" s="37">
        <v>600</v>
      </c>
      <c r="K630" s="390">
        <f>SUM(I630-J630)</f>
        <v>200</v>
      </c>
      <c r="M630"/>
      <c r="N630"/>
    </row>
    <row r="631" spans="1:14" ht="27.75" customHeight="1" x14ac:dyDescent="0.15">
      <c r="A631" s="76"/>
      <c r="B631" s="797"/>
      <c r="C631" s="791"/>
      <c r="D631" s="800"/>
      <c r="E631" s="800"/>
      <c r="F631" s="921" t="s">
        <v>413</v>
      </c>
      <c r="G631" s="922"/>
      <c r="H631" s="473"/>
      <c r="I631" s="685">
        <f>SUBTOTAL(9,I632:I637)</f>
        <v>7200</v>
      </c>
      <c r="J631" s="281">
        <f>SUBTOTAL(9,J632:J637)</f>
        <v>3000</v>
      </c>
      <c r="K631" s="390">
        <f t="shared" ref="K631:K637" si="57">SUM(I631-J631)</f>
        <v>4200</v>
      </c>
      <c r="M631"/>
      <c r="N631"/>
    </row>
    <row r="632" spans="1:14" ht="27.75" customHeight="1" x14ac:dyDescent="0.15">
      <c r="A632" s="844"/>
      <c r="B632" s="523"/>
      <c r="C632" s="119"/>
      <c r="D632" s="119"/>
      <c r="E632" s="119"/>
      <c r="F632" s="285"/>
      <c r="G632" s="283" t="s">
        <v>188</v>
      </c>
      <c r="H632" s="459"/>
      <c r="I632" s="666">
        <f>SUBTOTAL(9,I633:I637)</f>
        <v>7200</v>
      </c>
      <c r="J632" s="37">
        <f>SUBTOTAL(9,J633:J637)</f>
        <v>3000</v>
      </c>
      <c r="K632" s="389">
        <f t="shared" si="57"/>
        <v>4200</v>
      </c>
      <c r="M632"/>
      <c r="N632"/>
    </row>
    <row r="633" spans="1:14" ht="27.75" customHeight="1" x14ac:dyDescent="0.15">
      <c r="A633" s="76"/>
      <c r="B633" s="523"/>
      <c r="C633" s="522"/>
      <c r="D633" s="354"/>
      <c r="E633" s="354"/>
      <c r="F633" s="107"/>
      <c r="G633" s="470" t="s">
        <v>178</v>
      </c>
      <c r="H633" s="473" t="s">
        <v>942</v>
      </c>
      <c r="I633" s="712">
        <v>3000</v>
      </c>
      <c r="J633" s="475">
        <v>1000</v>
      </c>
      <c r="K633" s="326">
        <f t="shared" si="57"/>
        <v>2000</v>
      </c>
      <c r="M633"/>
      <c r="N633"/>
    </row>
    <row r="634" spans="1:14" ht="27.75" customHeight="1" x14ac:dyDescent="0.15">
      <c r="A634" s="76"/>
      <c r="B634" s="523"/>
      <c r="C634" s="522"/>
      <c r="D634" s="354"/>
      <c r="E634" s="354"/>
      <c r="F634" s="107"/>
      <c r="G634" s="470" t="s">
        <v>179</v>
      </c>
      <c r="H634" s="473" t="s">
        <v>944</v>
      </c>
      <c r="I634" s="712">
        <v>800</v>
      </c>
      <c r="J634" s="475">
        <v>500</v>
      </c>
      <c r="K634" s="326">
        <f t="shared" si="57"/>
        <v>300</v>
      </c>
      <c r="M634"/>
      <c r="N634"/>
    </row>
    <row r="635" spans="1:14" ht="27.75" customHeight="1" x14ac:dyDescent="0.15">
      <c r="A635" s="76"/>
      <c r="B635" s="523"/>
      <c r="C635" s="522"/>
      <c r="D635" s="354"/>
      <c r="E635" s="354"/>
      <c r="F635" s="107"/>
      <c r="G635" s="470" t="s">
        <v>181</v>
      </c>
      <c r="H635" s="473" t="s">
        <v>943</v>
      </c>
      <c r="I635" s="712">
        <v>1600</v>
      </c>
      <c r="J635" s="475">
        <v>1000</v>
      </c>
      <c r="K635" s="326">
        <f t="shared" si="57"/>
        <v>600</v>
      </c>
      <c r="M635"/>
      <c r="N635"/>
    </row>
    <row r="636" spans="1:14" ht="27.75" customHeight="1" x14ac:dyDescent="0.15">
      <c r="A636" s="76"/>
      <c r="B636" s="523"/>
      <c r="C636" s="522"/>
      <c r="D636" s="354"/>
      <c r="E636" s="354"/>
      <c r="F636" s="107"/>
      <c r="G636" s="470" t="s">
        <v>182</v>
      </c>
      <c r="H636" s="473" t="s">
        <v>944</v>
      </c>
      <c r="I636" s="712">
        <v>800</v>
      </c>
      <c r="J636" s="475">
        <v>0</v>
      </c>
      <c r="K636" s="326">
        <f t="shared" si="57"/>
        <v>800</v>
      </c>
      <c r="M636"/>
      <c r="N636"/>
    </row>
    <row r="637" spans="1:14" ht="27.75" customHeight="1" x14ac:dyDescent="0.15">
      <c r="A637" s="76"/>
      <c r="B637" s="523"/>
      <c r="C637" s="522"/>
      <c r="D637" s="354"/>
      <c r="E637" s="354"/>
      <c r="F637" s="107"/>
      <c r="G637" s="470" t="s">
        <v>180</v>
      </c>
      <c r="H637" s="473" t="s">
        <v>945</v>
      </c>
      <c r="I637" s="712">
        <v>1000</v>
      </c>
      <c r="J637" s="475">
        <v>500</v>
      </c>
      <c r="K637" s="326">
        <f t="shared" si="57"/>
        <v>500</v>
      </c>
      <c r="M637"/>
      <c r="N637"/>
    </row>
    <row r="638" spans="1:14" ht="27.75" customHeight="1" x14ac:dyDescent="0.15">
      <c r="A638" s="76"/>
      <c r="B638" s="523"/>
      <c r="C638" s="522"/>
      <c r="D638" s="533"/>
      <c r="E638" s="354"/>
      <c r="F638" s="921" t="s">
        <v>16</v>
      </c>
      <c r="G638" s="922"/>
      <c r="H638" s="473"/>
      <c r="I638" s="666">
        <f>SUBTOTAL(9,I639:I653)</f>
        <v>32520</v>
      </c>
      <c r="J638" s="193">
        <f>SUBTOTAL(9,J639:J653)</f>
        <v>57700</v>
      </c>
      <c r="K638" s="326">
        <f t="shared" si="53"/>
        <v>-25180</v>
      </c>
      <c r="M638"/>
      <c r="N638"/>
    </row>
    <row r="639" spans="1:14" ht="27.75" customHeight="1" x14ac:dyDescent="0.15">
      <c r="A639" s="106"/>
      <c r="B639" s="109"/>
      <c r="C639" s="73"/>
      <c r="D639" s="74"/>
      <c r="E639" s="74"/>
      <c r="F639" s="107"/>
      <c r="G639" s="470" t="s">
        <v>414</v>
      </c>
      <c r="H639" s="473" t="s">
        <v>6</v>
      </c>
      <c r="I639" s="666">
        <f>SUBTOTAL(9,I640:I641)</f>
        <v>2380</v>
      </c>
      <c r="J639" s="193">
        <f>SUBTOTAL(9,J640:J641)</f>
        <v>0</v>
      </c>
      <c r="K639" s="326">
        <f t="shared" si="53"/>
        <v>2380</v>
      </c>
      <c r="M639"/>
      <c r="N639"/>
    </row>
    <row r="640" spans="1:14" ht="27.75" customHeight="1" x14ac:dyDescent="0.15">
      <c r="A640" s="76"/>
      <c r="B640" s="523"/>
      <c r="C640" s="522"/>
      <c r="D640" s="354"/>
      <c r="E640" s="354"/>
      <c r="F640" s="107"/>
      <c r="G640" s="470" t="s">
        <v>415</v>
      </c>
      <c r="H640" s="473" t="s">
        <v>416</v>
      </c>
      <c r="I640" s="712">
        <v>1600</v>
      </c>
      <c r="J640" s="475">
        <v>0</v>
      </c>
      <c r="K640" s="326">
        <f t="shared" ref="K640:K641" si="58">SUM(I640-J640)</f>
        <v>1600</v>
      </c>
      <c r="M640"/>
      <c r="N640"/>
    </row>
    <row r="641" spans="1:14" ht="27.75" customHeight="1" x14ac:dyDescent="0.15">
      <c r="A641" s="76"/>
      <c r="B641" s="523"/>
      <c r="C641" s="522"/>
      <c r="D641" s="354"/>
      <c r="E641" s="354"/>
      <c r="F641" s="107"/>
      <c r="G641" s="470" t="s">
        <v>417</v>
      </c>
      <c r="H641" s="473" t="s">
        <v>418</v>
      </c>
      <c r="I641" s="712">
        <v>780</v>
      </c>
      <c r="J641" s="475">
        <v>0</v>
      </c>
      <c r="K641" s="326">
        <f t="shared" si="58"/>
        <v>780</v>
      </c>
      <c r="M641"/>
      <c r="N641"/>
    </row>
    <row r="642" spans="1:14" ht="27.75" customHeight="1" x14ac:dyDescent="0.15">
      <c r="A642" s="76"/>
      <c r="B642" s="109"/>
      <c r="C642" s="73"/>
      <c r="D642" s="74"/>
      <c r="E642" s="74"/>
      <c r="F642" s="107"/>
      <c r="G642" s="470" t="s">
        <v>419</v>
      </c>
      <c r="H642" s="473"/>
      <c r="I642" s="666">
        <f>SUBTOTAL(9,I643:I648)</f>
        <v>15260</v>
      </c>
      <c r="J642" s="37">
        <f>SUBTOTAL(9,J643:J648)</f>
        <v>36280</v>
      </c>
      <c r="K642" s="390">
        <f t="shared" si="53"/>
        <v>-21020</v>
      </c>
      <c r="M642"/>
      <c r="N642"/>
    </row>
    <row r="643" spans="1:14" ht="27.75" hidden="1" customHeight="1" x14ac:dyDescent="0.15">
      <c r="A643" s="76"/>
      <c r="B643" s="109"/>
      <c r="C643" s="73"/>
      <c r="D643" s="74"/>
      <c r="E643" s="74"/>
      <c r="F643" s="107"/>
      <c r="G643" s="470" t="s">
        <v>186</v>
      </c>
      <c r="H643" s="440"/>
      <c r="I643" s="666">
        <v>0</v>
      </c>
      <c r="J643" s="193">
        <v>2160</v>
      </c>
      <c r="K643" s="326">
        <f t="shared" ref="K643:K644" si="59">SUM(I643-J643)</f>
        <v>-2160</v>
      </c>
      <c r="M643"/>
      <c r="N643"/>
    </row>
    <row r="644" spans="1:14" ht="27.75" hidden="1" customHeight="1" x14ac:dyDescent="0.15">
      <c r="A644" s="76"/>
      <c r="B644" s="109"/>
      <c r="C644" s="73"/>
      <c r="D644" s="74"/>
      <c r="E644" s="74"/>
      <c r="F644" s="107"/>
      <c r="G644" s="470" t="s">
        <v>190</v>
      </c>
      <c r="H644" s="440"/>
      <c r="I644" s="666">
        <v>0</v>
      </c>
      <c r="J644" s="193">
        <v>4500</v>
      </c>
      <c r="K644" s="326">
        <f t="shared" si="59"/>
        <v>-4500</v>
      </c>
      <c r="M644"/>
      <c r="N644"/>
    </row>
    <row r="645" spans="1:14" ht="27.75" hidden="1" customHeight="1" x14ac:dyDescent="0.15">
      <c r="A645" s="76"/>
      <c r="B645" s="109"/>
      <c r="C645" s="73"/>
      <c r="D645" s="74"/>
      <c r="E645" s="74"/>
      <c r="F645" s="107"/>
      <c r="G645" s="470" t="s">
        <v>180</v>
      </c>
      <c r="H645" s="440" t="s">
        <v>6</v>
      </c>
      <c r="I645" s="666">
        <v>0</v>
      </c>
      <c r="J645" s="193">
        <v>2500</v>
      </c>
      <c r="K645" s="326">
        <f t="shared" si="53"/>
        <v>-2500</v>
      </c>
      <c r="M645"/>
      <c r="N645"/>
    </row>
    <row r="646" spans="1:14" ht="27.75" customHeight="1" x14ac:dyDescent="0.15">
      <c r="A646" s="76"/>
      <c r="B646" s="109"/>
      <c r="C646" s="73"/>
      <c r="D646" s="74"/>
      <c r="E646" s="74"/>
      <c r="F646" s="107"/>
      <c r="G646" s="470" t="s">
        <v>184</v>
      </c>
      <c r="H646" s="440" t="s">
        <v>420</v>
      </c>
      <c r="I646" s="666">
        <v>5800</v>
      </c>
      <c r="J646" s="193">
        <v>9040</v>
      </c>
      <c r="K646" s="326">
        <f t="shared" si="53"/>
        <v>-3240</v>
      </c>
      <c r="M646"/>
      <c r="N646"/>
    </row>
    <row r="647" spans="1:14" ht="27.75" customHeight="1" x14ac:dyDescent="0.15">
      <c r="A647" s="76"/>
      <c r="B647" s="109"/>
      <c r="C647" s="73"/>
      <c r="D647" s="74"/>
      <c r="E647" s="74"/>
      <c r="F647" s="107"/>
      <c r="G647" s="470" t="s">
        <v>185</v>
      </c>
      <c r="H647" s="473" t="s">
        <v>421</v>
      </c>
      <c r="I647" s="666">
        <v>4960</v>
      </c>
      <c r="J647" s="193">
        <v>9040</v>
      </c>
      <c r="K647" s="326">
        <f t="shared" si="53"/>
        <v>-4080</v>
      </c>
      <c r="M647"/>
      <c r="N647"/>
    </row>
    <row r="648" spans="1:14" ht="27.75" customHeight="1" x14ac:dyDescent="0.15">
      <c r="A648" s="76"/>
      <c r="B648" s="109"/>
      <c r="C648" s="73"/>
      <c r="D648" s="74"/>
      <c r="E648" s="74"/>
      <c r="F648" s="107"/>
      <c r="G648" s="470" t="s">
        <v>179</v>
      </c>
      <c r="H648" s="440" t="s">
        <v>361</v>
      </c>
      <c r="I648" s="666">
        <v>4500</v>
      </c>
      <c r="J648" s="193">
        <v>9040</v>
      </c>
      <c r="K648" s="326">
        <f t="shared" si="53"/>
        <v>-4540</v>
      </c>
      <c r="M648"/>
      <c r="N648"/>
    </row>
    <row r="649" spans="1:14" ht="27.75" customHeight="1" x14ac:dyDescent="0.15">
      <c r="A649" s="76"/>
      <c r="B649" s="109"/>
      <c r="C649" s="73"/>
      <c r="D649" s="74"/>
      <c r="E649" s="74"/>
      <c r="F649" s="107"/>
      <c r="G649" s="508" t="s">
        <v>91</v>
      </c>
      <c r="H649" s="473"/>
      <c r="I649" s="666">
        <f>SUBTOTAL(9,I650:I653)</f>
        <v>14880</v>
      </c>
      <c r="J649" s="193">
        <f>SUBTOTAL(9,J650:J653)</f>
        <v>21420</v>
      </c>
      <c r="K649" s="326">
        <f>SUM(I649-J649)</f>
        <v>-6540</v>
      </c>
      <c r="M649"/>
      <c r="N649"/>
    </row>
    <row r="650" spans="1:14" ht="27.75" customHeight="1" x14ac:dyDescent="0.15">
      <c r="A650" s="76"/>
      <c r="B650" s="109"/>
      <c r="C650" s="73"/>
      <c r="D650" s="74"/>
      <c r="E650" s="73"/>
      <c r="F650" s="107"/>
      <c r="G650" s="527" t="s">
        <v>946</v>
      </c>
      <c r="H650" s="440" t="s">
        <v>950</v>
      </c>
      <c r="I650" s="666">
        <v>3660</v>
      </c>
      <c r="J650" s="193">
        <v>0</v>
      </c>
      <c r="K650" s="326">
        <f t="shared" si="53"/>
        <v>3660</v>
      </c>
      <c r="M650"/>
      <c r="N650"/>
    </row>
    <row r="651" spans="1:14" ht="27.75" customHeight="1" x14ac:dyDescent="0.15">
      <c r="A651" s="76"/>
      <c r="B651" s="109"/>
      <c r="C651" s="73"/>
      <c r="D651" s="74"/>
      <c r="E651" s="73"/>
      <c r="F651" s="107"/>
      <c r="G651" s="470" t="s">
        <v>949</v>
      </c>
      <c r="H651" s="440" t="s">
        <v>951</v>
      </c>
      <c r="I651" s="666">
        <v>4560</v>
      </c>
      <c r="J651" s="37">
        <v>7140</v>
      </c>
      <c r="K651" s="326">
        <f t="shared" si="53"/>
        <v>-2580</v>
      </c>
      <c r="M651"/>
      <c r="N651"/>
    </row>
    <row r="652" spans="1:14" ht="27.75" customHeight="1" x14ac:dyDescent="0.15">
      <c r="A652" s="76"/>
      <c r="B652" s="109"/>
      <c r="C652" s="73"/>
      <c r="D652" s="74"/>
      <c r="E652" s="74"/>
      <c r="F652" s="107"/>
      <c r="G652" s="470" t="s">
        <v>948</v>
      </c>
      <c r="H652" s="473" t="s">
        <v>952</v>
      </c>
      <c r="I652" s="666">
        <v>4000</v>
      </c>
      <c r="J652" s="37">
        <v>7140</v>
      </c>
      <c r="K652" s="390">
        <f t="shared" si="53"/>
        <v>-3140</v>
      </c>
      <c r="M652"/>
      <c r="N652"/>
    </row>
    <row r="653" spans="1:14" ht="27.75" customHeight="1" x14ac:dyDescent="0.15">
      <c r="A653" s="76"/>
      <c r="B653" s="109"/>
      <c r="C653" s="73"/>
      <c r="D653" s="74"/>
      <c r="E653" s="74"/>
      <c r="F653" s="107"/>
      <c r="G653" s="470" t="s">
        <v>947</v>
      </c>
      <c r="H653" s="473" t="s">
        <v>953</v>
      </c>
      <c r="I653" s="666">
        <v>2660</v>
      </c>
      <c r="J653" s="193">
        <v>7140</v>
      </c>
      <c r="K653" s="327">
        <f t="shared" si="53"/>
        <v>-4480</v>
      </c>
      <c r="M653"/>
      <c r="N653"/>
    </row>
    <row r="654" spans="1:14" ht="27.75" customHeight="1" x14ac:dyDescent="0.15">
      <c r="A654" s="62"/>
      <c r="B654" s="523"/>
      <c r="C654" s="522"/>
      <c r="D654" s="354"/>
      <c r="E654" s="914" t="s">
        <v>12</v>
      </c>
      <c r="F654" s="914"/>
      <c r="G654" s="914"/>
      <c r="H654" s="591"/>
      <c r="I654" s="664">
        <f>SUBTOTAL(9,I655:I660)</f>
        <v>900</v>
      </c>
      <c r="J654" s="65">
        <f>SUBTOTAL(9,J655:J660)</f>
        <v>1000</v>
      </c>
      <c r="K654" s="321">
        <f t="shared" ref="K654:K660" si="60">SUM(I654-J654)</f>
        <v>-100</v>
      </c>
      <c r="M654"/>
      <c r="N654"/>
    </row>
    <row r="655" spans="1:14" ht="27.75" customHeight="1" x14ac:dyDescent="0.15">
      <c r="A655" s="62"/>
      <c r="B655" s="523"/>
      <c r="C655" s="522"/>
      <c r="D655" s="354"/>
      <c r="E655" s="350"/>
      <c r="F655" s="973" t="s">
        <v>13</v>
      </c>
      <c r="G655" s="973"/>
      <c r="H655" s="593"/>
      <c r="I655" s="667">
        <f>SUBTOTAL(9,I656:I660)</f>
        <v>900</v>
      </c>
      <c r="J655" s="66">
        <f>SUBTOTAL(9,J656:J660)</f>
        <v>1000</v>
      </c>
      <c r="K655" s="322">
        <f t="shared" si="60"/>
        <v>-100</v>
      </c>
      <c r="M655"/>
      <c r="N655"/>
    </row>
    <row r="656" spans="1:14" ht="27.75" customHeight="1" x14ac:dyDescent="0.15">
      <c r="A656" s="576"/>
      <c r="B656" s="149"/>
      <c r="C656" s="122"/>
      <c r="D656" s="134"/>
      <c r="E656" s="802"/>
      <c r="F656" s="801"/>
      <c r="G656" s="802" t="s">
        <v>422</v>
      </c>
      <c r="H656" s="843"/>
      <c r="I656" s="686">
        <f>SUBTOTAL(9,I657:I659)</f>
        <v>480</v>
      </c>
      <c r="J656" s="186">
        <v>1000</v>
      </c>
      <c r="K656" s="327">
        <f t="shared" si="60"/>
        <v>-520</v>
      </c>
      <c r="M656"/>
      <c r="N656"/>
    </row>
    <row r="657" spans="1:14" ht="27.75" customHeight="1" x14ac:dyDescent="0.15">
      <c r="A657" s="76"/>
      <c r="B657" s="109"/>
      <c r="C657" s="73"/>
      <c r="D657" s="74"/>
      <c r="E657" s="74"/>
      <c r="F657" s="109"/>
      <c r="G657" s="470" t="s">
        <v>423</v>
      </c>
      <c r="H657" s="473" t="s">
        <v>191</v>
      </c>
      <c r="I657" s="666">
        <v>75</v>
      </c>
      <c r="J657" s="193">
        <v>0</v>
      </c>
      <c r="K657" s="326">
        <f t="shared" si="60"/>
        <v>75</v>
      </c>
      <c r="M657"/>
      <c r="N657"/>
    </row>
    <row r="658" spans="1:14" ht="27.75" customHeight="1" x14ac:dyDescent="0.15">
      <c r="A658" s="76"/>
      <c r="B658" s="109"/>
      <c r="C658" s="73"/>
      <c r="D658" s="74"/>
      <c r="E658" s="74"/>
      <c r="F658" s="109"/>
      <c r="G658" s="470" t="s">
        <v>192</v>
      </c>
      <c r="H658" s="473" t="s">
        <v>193</v>
      </c>
      <c r="I658" s="666">
        <v>280</v>
      </c>
      <c r="J658" s="193">
        <v>0</v>
      </c>
      <c r="K658" s="326">
        <f t="shared" si="60"/>
        <v>280</v>
      </c>
      <c r="M658"/>
      <c r="N658"/>
    </row>
    <row r="659" spans="1:14" ht="27.75" customHeight="1" x14ac:dyDescent="0.15">
      <c r="A659" s="76"/>
      <c r="B659" s="109"/>
      <c r="C659" s="73"/>
      <c r="D659" s="74"/>
      <c r="E659" s="74"/>
      <c r="F659" s="109"/>
      <c r="G659" s="470" t="s">
        <v>424</v>
      </c>
      <c r="H659" s="473" t="s">
        <v>194</v>
      </c>
      <c r="I659" s="666">
        <v>125</v>
      </c>
      <c r="J659" s="37">
        <v>0</v>
      </c>
      <c r="K659" s="390">
        <f t="shared" si="60"/>
        <v>125</v>
      </c>
      <c r="M659"/>
      <c r="N659"/>
    </row>
    <row r="660" spans="1:14" ht="27.75" customHeight="1" x14ac:dyDescent="0.15">
      <c r="A660" s="63"/>
      <c r="B660" s="109"/>
      <c r="C660" s="73"/>
      <c r="D660" s="74"/>
      <c r="E660" s="111"/>
      <c r="F660" s="107"/>
      <c r="G660" s="365" t="s">
        <v>425</v>
      </c>
      <c r="H660" s="438" t="s">
        <v>195</v>
      </c>
      <c r="I660" s="663">
        <v>420</v>
      </c>
      <c r="J660" s="64">
        <v>0</v>
      </c>
      <c r="K660" s="325">
        <f t="shared" si="60"/>
        <v>420</v>
      </c>
      <c r="M660"/>
      <c r="N660"/>
    </row>
    <row r="661" spans="1:14" ht="27.75" customHeight="1" x14ac:dyDescent="0.15">
      <c r="A661" s="76"/>
      <c r="B661" s="793"/>
      <c r="C661" s="791"/>
      <c r="D661" s="800"/>
      <c r="E661" s="926" t="s">
        <v>14</v>
      </c>
      <c r="F661" s="927"/>
      <c r="G661" s="930"/>
      <c r="H661" s="591"/>
      <c r="I661" s="664">
        <f>SUBTOTAL(9,I662:I663)</f>
        <v>2800</v>
      </c>
      <c r="J661" s="65">
        <f>SUBTOTAL(9,J662:J663)</f>
        <v>2400</v>
      </c>
      <c r="K661" s="321">
        <f t="shared" si="53"/>
        <v>400</v>
      </c>
      <c r="M661"/>
      <c r="N661"/>
    </row>
    <row r="662" spans="1:14" ht="27.75" customHeight="1" x14ac:dyDescent="0.15">
      <c r="A662" s="844"/>
      <c r="B662" s="142"/>
      <c r="C662" s="142"/>
      <c r="D662" s="142"/>
      <c r="E662" s="74"/>
      <c r="F662" s="928" t="s">
        <v>15</v>
      </c>
      <c r="G662" s="938"/>
      <c r="H662" s="629"/>
      <c r="I662" s="663">
        <f>SUBTOTAL(9,I663:I663)</f>
        <v>2800</v>
      </c>
      <c r="J662" s="64">
        <f>SUBTOTAL(9,J663:J663)</f>
        <v>2400</v>
      </c>
      <c r="K662" s="325">
        <f>SUM(I662-J662)</f>
        <v>400</v>
      </c>
      <c r="M662"/>
      <c r="N662"/>
    </row>
    <row r="663" spans="1:14" ht="27.75" customHeight="1" x14ac:dyDescent="0.15">
      <c r="A663" s="76"/>
      <c r="B663" s="109"/>
      <c r="C663" s="73"/>
      <c r="D663" s="74"/>
      <c r="E663" s="74"/>
      <c r="F663" s="109"/>
      <c r="G663" s="354" t="s">
        <v>196</v>
      </c>
      <c r="H663" s="629" t="s">
        <v>426</v>
      </c>
      <c r="I663" s="663">
        <v>2800</v>
      </c>
      <c r="J663" s="64">
        <v>2400</v>
      </c>
      <c r="K663" s="398">
        <f>SUM(I663-J663)</f>
        <v>400</v>
      </c>
      <c r="M663"/>
      <c r="N663"/>
    </row>
    <row r="664" spans="1:14" s="155" customFormat="1" ht="27.75" hidden="1" customHeight="1" x14ac:dyDescent="0.15">
      <c r="A664" s="62"/>
      <c r="B664" s="107"/>
      <c r="C664" s="997" t="s">
        <v>764</v>
      </c>
      <c r="D664" s="997"/>
      <c r="E664" s="997"/>
      <c r="F664" s="997"/>
      <c r="G664" s="998"/>
      <c r="H664" s="630"/>
      <c r="I664" s="714">
        <f>SUBTOTAL(9,I665:I675)</f>
        <v>0</v>
      </c>
      <c r="J664" s="498">
        <f>SUBTOTAL(9,J665:J675)</f>
        <v>122540</v>
      </c>
      <c r="K664" s="397">
        <f t="shared" ref="K664:K675" si="61">SUM(I664-J664)</f>
        <v>-122540</v>
      </c>
      <c r="L664" s="421"/>
    </row>
    <row r="665" spans="1:14" s="155" customFormat="1" ht="37.5" hidden="1" customHeight="1" x14ac:dyDescent="0.15">
      <c r="A665" s="62"/>
      <c r="B665" s="526"/>
      <c r="C665" s="532"/>
      <c r="D665" s="939" t="s">
        <v>765</v>
      </c>
      <c r="E665" s="939"/>
      <c r="F665" s="939"/>
      <c r="G665" s="939"/>
      <c r="H665" s="444" t="s">
        <v>766</v>
      </c>
      <c r="I665" s="678">
        <f>SUBTOTAL(9,I666:I675)</f>
        <v>0</v>
      </c>
      <c r="J665" s="8">
        <f>SUBTOTAL(9,J666:J675)</f>
        <v>122540</v>
      </c>
      <c r="K665" s="344">
        <f t="shared" si="61"/>
        <v>-122540</v>
      </c>
      <c r="L665" s="421"/>
    </row>
    <row r="666" spans="1:14" s="155" customFormat="1" ht="27.75" hidden="1" customHeight="1" x14ac:dyDescent="0.15">
      <c r="A666" s="62"/>
      <c r="B666" s="526"/>
      <c r="C666" s="532"/>
      <c r="D666" s="350"/>
      <c r="E666" s="914" t="s">
        <v>2</v>
      </c>
      <c r="F666" s="914"/>
      <c r="G666" s="914"/>
      <c r="H666" s="596"/>
      <c r="I666" s="670">
        <f>SUBTOTAL(9,I667:I670)</f>
        <v>0</v>
      </c>
      <c r="J666" s="51">
        <f>SUBTOTAL(9,J667:J670)</f>
        <v>106300</v>
      </c>
      <c r="K666" s="321">
        <f t="shared" si="61"/>
        <v>-106300</v>
      </c>
      <c r="L666" s="421"/>
    </row>
    <row r="667" spans="1:14" s="155" customFormat="1" ht="27.75" hidden="1" customHeight="1" x14ac:dyDescent="0.15">
      <c r="A667" s="62"/>
      <c r="B667" s="526"/>
      <c r="C667" s="532"/>
      <c r="D667" s="365"/>
      <c r="E667" s="350"/>
      <c r="F667" s="973" t="s">
        <v>3</v>
      </c>
      <c r="G667" s="973"/>
      <c r="H667" s="592"/>
      <c r="I667" s="665">
        <f>SUBTOTAL(9,I668:I670)</f>
        <v>0</v>
      </c>
      <c r="J667" s="121">
        <f>SUBTOTAL(9,J668:J670)</f>
        <v>106300</v>
      </c>
      <c r="K667" s="326">
        <f t="shared" si="61"/>
        <v>-106300</v>
      </c>
      <c r="L667" s="421"/>
    </row>
    <row r="668" spans="1:14" ht="27.75" hidden="1" customHeight="1" x14ac:dyDescent="0.15">
      <c r="A668" s="62"/>
      <c r="B668" s="526"/>
      <c r="C668" s="532"/>
      <c r="D668" s="365"/>
      <c r="E668" s="365"/>
      <c r="F668" s="107"/>
      <c r="G668" s="77" t="s">
        <v>767</v>
      </c>
      <c r="H668" s="601"/>
      <c r="I668" s="680">
        <v>0</v>
      </c>
      <c r="J668" s="46">
        <v>27444</v>
      </c>
      <c r="K668" s="345">
        <f t="shared" si="61"/>
        <v>-27444</v>
      </c>
      <c r="M668"/>
      <c r="N668"/>
    </row>
    <row r="669" spans="1:14" ht="27.75" hidden="1" customHeight="1" x14ac:dyDescent="0.15">
      <c r="A669" s="62"/>
      <c r="B669" s="526"/>
      <c r="C669" s="532"/>
      <c r="D669" s="365"/>
      <c r="E669" s="365"/>
      <c r="F669" s="107"/>
      <c r="G669" s="108" t="s">
        <v>768</v>
      </c>
      <c r="H669" s="631"/>
      <c r="I669" s="711">
        <v>0</v>
      </c>
      <c r="J669" s="45">
        <v>856</v>
      </c>
      <c r="K669" s="45">
        <f t="shared" si="61"/>
        <v>-856</v>
      </c>
      <c r="M669"/>
      <c r="N669"/>
    </row>
    <row r="670" spans="1:14" ht="27.75" hidden="1" customHeight="1" x14ac:dyDescent="0.15">
      <c r="A670" s="63"/>
      <c r="B670" s="107"/>
      <c r="C670" s="14"/>
      <c r="D670" s="111"/>
      <c r="E670" s="111"/>
      <c r="F670" s="107"/>
      <c r="G670" s="354" t="s">
        <v>769</v>
      </c>
      <c r="H670" s="632"/>
      <c r="I670" s="673">
        <v>0</v>
      </c>
      <c r="J670" s="22">
        <v>78000</v>
      </c>
      <c r="K670" s="325">
        <f t="shared" si="61"/>
        <v>-78000</v>
      </c>
      <c r="M670"/>
      <c r="N670"/>
    </row>
    <row r="671" spans="1:14" s="155" customFormat="1" ht="27.75" hidden="1" customHeight="1" x14ac:dyDescent="0.15">
      <c r="A671" s="62"/>
      <c r="B671" s="526"/>
      <c r="C671" s="532"/>
      <c r="D671" s="365"/>
      <c r="E671" s="914" t="s">
        <v>4</v>
      </c>
      <c r="F671" s="914"/>
      <c r="G671" s="914"/>
      <c r="H671" s="596"/>
      <c r="I671" s="670">
        <f>SUBTOTAL(9,I672:I675)</f>
        <v>0</v>
      </c>
      <c r="J671" s="10">
        <f>SUBTOTAL(9,J672:J675)</f>
        <v>16240</v>
      </c>
      <c r="K671" s="321">
        <f t="shared" si="61"/>
        <v>-16240</v>
      </c>
      <c r="L671" s="421"/>
    </row>
    <row r="672" spans="1:14" s="155" customFormat="1" ht="27.75" hidden="1" customHeight="1" x14ac:dyDescent="0.15">
      <c r="A672" s="62"/>
      <c r="B672" s="526"/>
      <c r="C672" s="532"/>
      <c r="D672" s="527"/>
      <c r="E672" s="350"/>
      <c r="F672" s="973" t="s">
        <v>16</v>
      </c>
      <c r="G672" s="973"/>
      <c r="H672" s="474"/>
      <c r="I672" s="665">
        <f>SUBTOTAL(9,I673:I675)</f>
        <v>0</v>
      </c>
      <c r="J672" s="121">
        <f>SUBTOTAL(9,J673:J675)</f>
        <v>16240</v>
      </c>
      <c r="K672" s="346">
        <f t="shared" si="61"/>
        <v>-16240</v>
      </c>
      <c r="L672" s="421"/>
    </row>
    <row r="673" spans="1:14" s="155" customFormat="1" ht="27.75" hidden="1" customHeight="1" x14ac:dyDescent="0.15">
      <c r="A673" s="63"/>
      <c r="B673" s="107"/>
      <c r="C673" s="14"/>
      <c r="D673" s="111"/>
      <c r="E673" s="14"/>
      <c r="F673" s="107"/>
      <c r="G673" s="365" t="s">
        <v>770</v>
      </c>
      <c r="H673" s="474"/>
      <c r="I673" s="672">
        <v>0</v>
      </c>
      <c r="J673" s="37">
        <v>220</v>
      </c>
      <c r="K673" s="326">
        <f t="shared" si="61"/>
        <v>-220</v>
      </c>
      <c r="L673" s="421"/>
    </row>
    <row r="674" spans="1:14" s="155" customFormat="1" ht="27.75" hidden="1" customHeight="1" x14ac:dyDescent="0.15">
      <c r="A674" s="63"/>
      <c r="B674" s="107"/>
      <c r="C674" s="14"/>
      <c r="D674" s="111"/>
      <c r="E674" s="111"/>
      <c r="F674" s="107"/>
      <c r="G674" s="365" t="s">
        <v>771</v>
      </c>
      <c r="H674" s="633"/>
      <c r="I674" s="672">
        <v>0</v>
      </c>
      <c r="J674" s="37">
        <v>15600</v>
      </c>
      <c r="K674" s="326">
        <f t="shared" si="61"/>
        <v>-15600</v>
      </c>
      <c r="L674" s="421"/>
    </row>
    <row r="675" spans="1:14" s="155" customFormat="1" ht="27.75" hidden="1" customHeight="1" x14ac:dyDescent="0.15">
      <c r="A675" s="63"/>
      <c r="B675" s="107"/>
      <c r="C675" s="14"/>
      <c r="D675" s="111"/>
      <c r="E675" s="111"/>
      <c r="F675" s="107"/>
      <c r="G675" s="365" t="s">
        <v>772</v>
      </c>
      <c r="H675" s="612" t="s">
        <v>6</v>
      </c>
      <c r="I675" s="672">
        <v>0</v>
      </c>
      <c r="J675" s="37">
        <v>420</v>
      </c>
      <c r="K675" s="327">
        <f t="shared" si="61"/>
        <v>-420</v>
      </c>
      <c r="L675" s="421"/>
    </row>
    <row r="676" spans="1:14" ht="39" customHeight="1" x14ac:dyDescent="0.15">
      <c r="A676" s="62"/>
      <c r="B676" s="526"/>
      <c r="C676" s="925" t="s">
        <v>464</v>
      </c>
      <c r="D676" s="925"/>
      <c r="E676" s="925"/>
      <c r="F676" s="925"/>
      <c r="G676" s="925"/>
      <c r="H676" s="621"/>
      <c r="I676" s="692">
        <f>SUBTOTAL(9,I677:I706)</f>
        <v>402288</v>
      </c>
      <c r="J676" s="178">
        <f>SUBTOTAL(9,J677:J706)</f>
        <v>388752</v>
      </c>
      <c r="K676" s="397">
        <f t="shared" ref="K676:K746" si="62">SUM(I676-J676)</f>
        <v>13536</v>
      </c>
      <c r="M676"/>
      <c r="N676"/>
    </row>
    <row r="677" spans="1:14" ht="39" customHeight="1" x14ac:dyDescent="0.15">
      <c r="A677" s="62"/>
      <c r="B677" s="526"/>
      <c r="C677" s="520"/>
      <c r="D677" s="939" t="s">
        <v>465</v>
      </c>
      <c r="E677" s="939"/>
      <c r="F677" s="939"/>
      <c r="G677" s="939"/>
      <c r="H677" s="444" t="s">
        <v>466</v>
      </c>
      <c r="I677" s="678">
        <f>SUBTOTAL(9,I678:I691)</f>
        <v>201144</v>
      </c>
      <c r="J677" s="179">
        <f>SUBTOTAL(9,J678:J691)</f>
        <v>194376</v>
      </c>
      <c r="K677" s="380">
        <f t="shared" si="62"/>
        <v>6768</v>
      </c>
      <c r="M677"/>
      <c r="N677"/>
    </row>
    <row r="678" spans="1:14" ht="30" customHeight="1" x14ac:dyDescent="0.15">
      <c r="A678" s="62"/>
      <c r="B678" s="526"/>
      <c r="C678" s="532"/>
      <c r="D678" s="508"/>
      <c r="E678" s="923" t="s">
        <v>2</v>
      </c>
      <c r="F678" s="923"/>
      <c r="G678" s="923"/>
      <c r="H678" s="600"/>
      <c r="I678" s="679">
        <f>SUBTOTAL(9,I679:I688)</f>
        <v>200160</v>
      </c>
      <c r="J678" s="557">
        <f>SUBTOTAL(9,J679:J688)</f>
        <v>193392</v>
      </c>
      <c r="K678" s="403">
        <f t="shared" si="62"/>
        <v>6768</v>
      </c>
      <c r="M678"/>
      <c r="N678"/>
    </row>
    <row r="679" spans="1:14" ht="27.75" customHeight="1" x14ac:dyDescent="0.15">
      <c r="A679" s="62"/>
      <c r="B679" s="526"/>
      <c r="C679" s="532"/>
      <c r="D679" s="365"/>
      <c r="E679" s="350"/>
      <c r="F679" s="973" t="s">
        <v>3</v>
      </c>
      <c r="G679" s="973"/>
      <c r="H679" s="592"/>
      <c r="I679" s="665">
        <f>SUBTOTAL(9,I680:I688)</f>
        <v>200160</v>
      </c>
      <c r="J679" s="182">
        <f>SUBTOTAL(9,J680:J688)</f>
        <v>193392</v>
      </c>
      <c r="K679" s="346">
        <f t="shared" si="62"/>
        <v>6768</v>
      </c>
      <c r="M679"/>
      <c r="N679"/>
    </row>
    <row r="680" spans="1:14" ht="27.75" customHeight="1" x14ac:dyDescent="0.15">
      <c r="A680" s="63"/>
      <c r="B680" s="107"/>
      <c r="C680" s="284"/>
      <c r="D680" s="111"/>
      <c r="E680" s="284"/>
      <c r="F680" s="107"/>
      <c r="G680" s="527" t="s">
        <v>213</v>
      </c>
      <c r="H680" s="440"/>
      <c r="I680" s="672">
        <f>SUBTOTAL(9,I681:I681)</f>
        <v>168120</v>
      </c>
      <c r="J680" s="672">
        <f>SUBTOTAL(9,J681:J681)</f>
        <v>162908</v>
      </c>
      <c r="K680" s="326">
        <f t="shared" si="62"/>
        <v>5212</v>
      </c>
      <c r="M680"/>
      <c r="N680"/>
    </row>
    <row r="681" spans="1:14" ht="27.75" customHeight="1" x14ac:dyDescent="0.15">
      <c r="A681" s="772"/>
      <c r="B681" s="285"/>
      <c r="C681" s="14"/>
      <c r="D681" s="753"/>
      <c r="E681" s="111"/>
      <c r="F681" s="285"/>
      <c r="G681" s="527" t="s">
        <v>467</v>
      </c>
      <c r="H681" s="440" t="s">
        <v>963</v>
      </c>
      <c r="I681" s="672">
        <v>168120</v>
      </c>
      <c r="J681" s="176">
        <v>162908</v>
      </c>
      <c r="K681" s="326">
        <f t="shared" si="62"/>
        <v>5212</v>
      </c>
      <c r="M681"/>
      <c r="N681"/>
    </row>
    <row r="682" spans="1:14" ht="27.75" customHeight="1" x14ac:dyDescent="0.15">
      <c r="A682" s="63"/>
      <c r="B682" s="107"/>
      <c r="C682" s="14"/>
      <c r="D682" s="111"/>
      <c r="E682" s="14"/>
      <c r="F682" s="107"/>
      <c r="G682" s="432" t="s">
        <v>227</v>
      </c>
      <c r="H682" s="440" t="s">
        <v>865</v>
      </c>
      <c r="I682" s="672">
        <v>14010</v>
      </c>
      <c r="J682" s="176">
        <v>13576</v>
      </c>
      <c r="K682" s="326">
        <f t="shared" si="62"/>
        <v>434</v>
      </c>
      <c r="M682"/>
      <c r="N682"/>
    </row>
    <row r="683" spans="1:14" ht="27.75" customHeight="1" x14ac:dyDescent="0.15">
      <c r="A683" s="63"/>
      <c r="B683" s="107"/>
      <c r="C683" s="14"/>
      <c r="D683" s="111"/>
      <c r="E683" s="111"/>
      <c r="F683" s="107"/>
      <c r="G683" s="432" t="s">
        <v>228</v>
      </c>
      <c r="H683" s="440"/>
      <c r="I683" s="672">
        <f>SUBTOTAL(9,I684:I688)</f>
        <v>18030</v>
      </c>
      <c r="J683" s="176">
        <f>SUBTOTAL(9,J684:J688)</f>
        <v>16908</v>
      </c>
      <c r="K683" s="326">
        <f t="shared" si="62"/>
        <v>1122</v>
      </c>
      <c r="M683"/>
      <c r="N683"/>
    </row>
    <row r="684" spans="1:14" ht="27.75" customHeight="1" x14ac:dyDescent="0.15">
      <c r="A684" s="63"/>
      <c r="B684" s="107"/>
      <c r="C684" s="14"/>
      <c r="D684" s="111"/>
      <c r="E684" s="111"/>
      <c r="F684" s="107"/>
      <c r="G684" s="432" t="s">
        <v>229</v>
      </c>
      <c r="H684" s="440" t="s">
        <v>866</v>
      </c>
      <c r="I684" s="672">
        <v>7986</v>
      </c>
      <c r="J684" s="176">
        <v>7331</v>
      </c>
      <c r="K684" s="326">
        <f t="shared" si="62"/>
        <v>655</v>
      </c>
      <c r="M684"/>
      <c r="N684"/>
    </row>
    <row r="685" spans="1:14" ht="27.75" customHeight="1" x14ac:dyDescent="0.15">
      <c r="A685" s="63"/>
      <c r="B685" s="107"/>
      <c r="C685" s="14"/>
      <c r="D685" s="111"/>
      <c r="E685" s="14"/>
      <c r="F685" s="107"/>
      <c r="G685" s="432" t="s">
        <v>230</v>
      </c>
      <c r="H685" s="440" t="s">
        <v>867</v>
      </c>
      <c r="I685" s="672">
        <v>5994</v>
      </c>
      <c r="J685" s="193">
        <v>5775</v>
      </c>
      <c r="K685" s="326">
        <f t="shared" si="62"/>
        <v>219</v>
      </c>
      <c r="M685"/>
      <c r="N685"/>
    </row>
    <row r="686" spans="1:14" ht="27.75" customHeight="1" x14ac:dyDescent="0.15">
      <c r="A686" s="63"/>
      <c r="B686" s="107"/>
      <c r="C686" s="14"/>
      <c r="D686" s="111"/>
      <c r="E686" s="111"/>
      <c r="F686" s="107"/>
      <c r="G686" s="432" t="s">
        <v>231</v>
      </c>
      <c r="H686" s="474" t="s">
        <v>868</v>
      </c>
      <c r="I686" s="672">
        <v>794</v>
      </c>
      <c r="J686" s="176">
        <v>748</v>
      </c>
      <c r="K686" s="326">
        <f t="shared" si="62"/>
        <v>46</v>
      </c>
      <c r="M686"/>
      <c r="N686"/>
    </row>
    <row r="687" spans="1:14" ht="27.75" customHeight="1" x14ac:dyDescent="0.15">
      <c r="A687" s="63"/>
      <c r="B687" s="107"/>
      <c r="C687" s="14"/>
      <c r="D687" s="111"/>
      <c r="E687" s="111"/>
      <c r="F687" s="107"/>
      <c r="G687" s="432" t="s">
        <v>232</v>
      </c>
      <c r="H687" s="440" t="s">
        <v>869</v>
      </c>
      <c r="I687" s="672">
        <v>1933</v>
      </c>
      <c r="J687" s="176">
        <v>1873</v>
      </c>
      <c r="K687" s="326">
        <f t="shared" si="62"/>
        <v>60</v>
      </c>
      <c r="M687"/>
      <c r="N687"/>
    </row>
    <row r="688" spans="1:14" ht="27.75" customHeight="1" x14ac:dyDescent="0.15">
      <c r="A688" s="63"/>
      <c r="B688" s="107"/>
      <c r="C688" s="14"/>
      <c r="D688" s="111"/>
      <c r="E688" s="111"/>
      <c r="F688" s="107"/>
      <c r="G688" s="432" t="s">
        <v>233</v>
      </c>
      <c r="H688" s="440" t="s">
        <v>870</v>
      </c>
      <c r="I688" s="672">
        <v>1323</v>
      </c>
      <c r="J688" s="176">
        <v>1181</v>
      </c>
      <c r="K688" s="326">
        <f t="shared" si="62"/>
        <v>142</v>
      </c>
      <c r="M688"/>
      <c r="N688"/>
    </row>
    <row r="689" spans="1:14" ht="27.75" customHeight="1" x14ac:dyDescent="0.15">
      <c r="A689" s="62"/>
      <c r="B689" s="526"/>
      <c r="C689" s="532"/>
      <c r="D689" s="365"/>
      <c r="E689" s="914" t="s">
        <v>4</v>
      </c>
      <c r="F689" s="914"/>
      <c r="G689" s="914"/>
      <c r="H689" s="596"/>
      <c r="I689" s="670">
        <f>SUBTOTAL(9,I690:I691)</f>
        <v>984</v>
      </c>
      <c r="J689" s="10">
        <f>SUBTOTAL(9,J690:J691)</f>
        <v>984</v>
      </c>
      <c r="K689" s="321">
        <f t="shared" si="62"/>
        <v>0</v>
      </c>
      <c r="M689"/>
      <c r="N689"/>
    </row>
    <row r="690" spans="1:14" ht="27.75" customHeight="1" x14ac:dyDescent="0.15">
      <c r="A690" s="62"/>
      <c r="B690" s="526"/>
      <c r="C690" s="532"/>
      <c r="D690" s="365"/>
      <c r="E690" s="365"/>
      <c r="F690" s="915" t="s">
        <v>16</v>
      </c>
      <c r="G690" s="915"/>
      <c r="H690" s="440"/>
      <c r="I690" s="672">
        <f>SUBTOTAL(9,I691:I691)</f>
        <v>984</v>
      </c>
      <c r="J690" s="121">
        <f>SUBTOTAL(9,J691:J691)</f>
        <v>984</v>
      </c>
      <c r="K690" s="390">
        <f t="shared" si="62"/>
        <v>0</v>
      </c>
      <c r="M690"/>
      <c r="N690"/>
    </row>
    <row r="691" spans="1:14" ht="27.75" customHeight="1" x14ac:dyDescent="0.15">
      <c r="A691" s="63"/>
      <c r="B691" s="107"/>
      <c r="C691" s="14"/>
      <c r="D691" s="111"/>
      <c r="E691" s="111"/>
      <c r="F691" s="107"/>
      <c r="G691" s="365" t="s">
        <v>468</v>
      </c>
      <c r="H691" s="474" t="s">
        <v>469</v>
      </c>
      <c r="I691" s="672">
        <v>984</v>
      </c>
      <c r="J691" s="136">
        <v>984</v>
      </c>
      <c r="K691" s="390">
        <f t="shared" si="62"/>
        <v>0</v>
      </c>
      <c r="M691"/>
      <c r="N691"/>
    </row>
    <row r="692" spans="1:14" ht="39" customHeight="1" x14ac:dyDescent="0.15">
      <c r="A692" s="62"/>
      <c r="B692" s="526"/>
      <c r="C692" s="532"/>
      <c r="D692" s="916" t="s">
        <v>470</v>
      </c>
      <c r="E692" s="917"/>
      <c r="F692" s="917"/>
      <c r="G692" s="918"/>
      <c r="H692" s="444" t="s">
        <v>471</v>
      </c>
      <c r="I692" s="678">
        <f>SUBTOTAL(9,I693:I706)</f>
        <v>201144</v>
      </c>
      <c r="J692" s="179">
        <f>SUBTOTAL(9,J693:J706)</f>
        <v>194376</v>
      </c>
      <c r="K692" s="380">
        <f t="shared" si="62"/>
        <v>6768</v>
      </c>
      <c r="M692"/>
      <c r="N692"/>
    </row>
    <row r="693" spans="1:14" ht="27.75" customHeight="1" x14ac:dyDescent="0.15">
      <c r="A693" s="62"/>
      <c r="B693" s="526"/>
      <c r="C693" s="532"/>
      <c r="D693" s="350"/>
      <c r="E693" s="914" t="s">
        <v>2</v>
      </c>
      <c r="F693" s="914"/>
      <c r="G693" s="914"/>
      <c r="H693" s="596"/>
      <c r="I693" s="670">
        <f>SUBTOTAL(9,I694:I703)</f>
        <v>200160</v>
      </c>
      <c r="J693" s="65">
        <f>SUBTOTAL(9,J694:J703)</f>
        <v>193392</v>
      </c>
      <c r="K693" s="321">
        <f t="shared" si="62"/>
        <v>6768</v>
      </c>
      <c r="M693"/>
      <c r="N693"/>
    </row>
    <row r="694" spans="1:14" ht="27.75" customHeight="1" x14ac:dyDescent="0.15">
      <c r="A694" s="576"/>
      <c r="B694" s="801"/>
      <c r="C694" s="565"/>
      <c r="D694" s="802"/>
      <c r="E694" s="748"/>
      <c r="F694" s="919" t="s">
        <v>3</v>
      </c>
      <c r="G694" s="919"/>
      <c r="H694" s="749"/>
      <c r="I694" s="845">
        <f>SUBTOTAL(9,I695:I703)</f>
        <v>200160</v>
      </c>
      <c r="J694" s="846">
        <f>SUBTOTAL(9,J695:J703)</f>
        <v>193392</v>
      </c>
      <c r="K694" s="327">
        <f t="shared" si="62"/>
        <v>6768</v>
      </c>
      <c r="M694"/>
      <c r="N694"/>
    </row>
    <row r="695" spans="1:14" ht="27.75" customHeight="1" x14ac:dyDescent="0.15">
      <c r="A695" s="63"/>
      <c r="B695" s="107"/>
      <c r="C695" s="14"/>
      <c r="D695" s="111"/>
      <c r="E695" s="111"/>
      <c r="F695" s="107"/>
      <c r="G695" s="282" t="s">
        <v>213</v>
      </c>
      <c r="H695" s="440"/>
      <c r="I695" s="672">
        <f>SUBTOTAL(9,I696:I696)</f>
        <v>168120</v>
      </c>
      <c r="J695" s="176">
        <f>SUBTOTAL(9,J696:J696)</f>
        <v>162908</v>
      </c>
      <c r="K695" s="326">
        <f t="shared" si="62"/>
        <v>5212</v>
      </c>
      <c r="M695"/>
      <c r="N695"/>
    </row>
    <row r="696" spans="1:14" ht="27.75" customHeight="1" x14ac:dyDescent="0.15">
      <c r="A696" s="63"/>
      <c r="B696" s="107"/>
      <c r="C696" s="14"/>
      <c r="D696" s="111"/>
      <c r="E696" s="111"/>
      <c r="F696" s="107"/>
      <c r="G696" s="365" t="s">
        <v>467</v>
      </c>
      <c r="H696" s="440" t="s">
        <v>864</v>
      </c>
      <c r="I696" s="672">
        <v>168120</v>
      </c>
      <c r="J696" s="176">
        <v>162908</v>
      </c>
      <c r="K696" s="326">
        <f t="shared" si="62"/>
        <v>5212</v>
      </c>
      <c r="M696"/>
      <c r="N696"/>
    </row>
    <row r="697" spans="1:14" ht="27.75" customHeight="1" x14ac:dyDescent="0.15">
      <c r="A697" s="63"/>
      <c r="B697" s="107"/>
      <c r="C697" s="14"/>
      <c r="D697" s="111"/>
      <c r="E697" s="14"/>
      <c r="F697" s="107"/>
      <c r="G697" s="432" t="s">
        <v>227</v>
      </c>
      <c r="H697" s="440" t="s">
        <v>865</v>
      </c>
      <c r="I697" s="672">
        <v>14010</v>
      </c>
      <c r="J697" s="37">
        <v>13576</v>
      </c>
      <c r="K697" s="390">
        <f t="shared" si="62"/>
        <v>434</v>
      </c>
      <c r="M697"/>
      <c r="N697"/>
    </row>
    <row r="698" spans="1:14" ht="27.75" customHeight="1" x14ac:dyDescent="0.15">
      <c r="A698" s="63"/>
      <c r="B698" s="107"/>
      <c r="C698" s="14"/>
      <c r="D698" s="111"/>
      <c r="E698" s="14"/>
      <c r="F698" s="107"/>
      <c r="G698" s="527" t="s">
        <v>228</v>
      </c>
      <c r="H698" s="440"/>
      <c r="I698" s="672">
        <f>SUBTOTAL(9,I699:I703)</f>
        <v>18030</v>
      </c>
      <c r="J698" s="176">
        <f>SUBTOTAL(9,J699:J703)</f>
        <v>16908</v>
      </c>
      <c r="K698" s="326">
        <f t="shared" si="62"/>
        <v>1122</v>
      </c>
      <c r="M698"/>
      <c r="N698"/>
    </row>
    <row r="699" spans="1:14" ht="27.75" customHeight="1" x14ac:dyDescent="0.15">
      <c r="A699" s="869"/>
      <c r="B699" s="284"/>
      <c r="C699" s="284"/>
      <c r="D699" s="284"/>
      <c r="E699" s="14"/>
      <c r="F699" s="107"/>
      <c r="G699" s="329" t="s">
        <v>229</v>
      </c>
      <c r="H699" s="440" t="s">
        <v>866</v>
      </c>
      <c r="I699" s="685">
        <v>7986</v>
      </c>
      <c r="J699" s="281">
        <v>7331</v>
      </c>
      <c r="K699" s="326">
        <f t="shared" si="62"/>
        <v>655</v>
      </c>
      <c r="M699"/>
      <c r="N699"/>
    </row>
    <row r="700" spans="1:14" ht="27.75" customHeight="1" x14ac:dyDescent="0.15">
      <c r="A700" s="63"/>
      <c r="B700" s="107"/>
      <c r="C700" s="14"/>
      <c r="D700" s="111"/>
      <c r="E700" s="870"/>
      <c r="F700" s="285"/>
      <c r="G700" s="432" t="s">
        <v>230</v>
      </c>
      <c r="H700" s="459" t="s">
        <v>867</v>
      </c>
      <c r="I700" s="672">
        <v>5994</v>
      </c>
      <c r="J700" s="37">
        <v>5775</v>
      </c>
      <c r="K700" s="389">
        <f t="shared" si="62"/>
        <v>219</v>
      </c>
      <c r="M700"/>
      <c r="N700"/>
    </row>
    <row r="701" spans="1:14" ht="27.75" customHeight="1" x14ac:dyDescent="0.15">
      <c r="A701" s="63"/>
      <c r="B701" s="107"/>
      <c r="C701" s="14"/>
      <c r="D701" s="111"/>
      <c r="E701" s="111"/>
      <c r="F701" s="107"/>
      <c r="G701" s="432" t="s">
        <v>231</v>
      </c>
      <c r="H701" s="474" t="s">
        <v>868</v>
      </c>
      <c r="I701" s="672">
        <v>794</v>
      </c>
      <c r="J701" s="37">
        <v>748</v>
      </c>
      <c r="K701" s="390">
        <f t="shared" si="62"/>
        <v>46</v>
      </c>
      <c r="M701"/>
      <c r="N701"/>
    </row>
    <row r="702" spans="1:14" ht="27.75" customHeight="1" x14ac:dyDescent="0.15">
      <c r="A702" s="63"/>
      <c r="B702" s="107"/>
      <c r="C702" s="14"/>
      <c r="D702" s="111"/>
      <c r="E702" s="111"/>
      <c r="F702" s="107"/>
      <c r="G702" s="508" t="s">
        <v>232</v>
      </c>
      <c r="H702" s="440" t="s">
        <v>869</v>
      </c>
      <c r="I702" s="672">
        <v>1933</v>
      </c>
      <c r="J702" s="37">
        <v>1873</v>
      </c>
      <c r="K702" s="326">
        <f t="shared" si="62"/>
        <v>60</v>
      </c>
      <c r="M702"/>
      <c r="N702"/>
    </row>
    <row r="703" spans="1:14" ht="27.75" customHeight="1" x14ac:dyDescent="0.15">
      <c r="A703" s="63"/>
      <c r="B703" s="107"/>
      <c r="C703" s="14"/>
      <c r="D703" s="111"/>
      <c r="E703" s="111"/>
      <c r="F703" s="107"/>
      <c r="G703" s="117" t="s">
        <v>233</v>
      </c>
      <c r="H703" s="440" t="s">
        <v>870</v>
      </c>
      <c r="I703" s="672">
        <v>1323</v>
      </c>
      <c r="J703" s="176">
        <v>1181</v>
      </c>
      <c r="K703" s="327">
        <f t="shared" si="62"/>
        <v>142</v>
      </c>
      <c r="M703"/>
      <c r="N703"/>
    </row>
    <row r="704" spans="1:14" ht="27.75" customHeight="1" x14ac:dyDescent="0.15">
      <c r="A704" s="62"/>
      <c r="B704" s="526"/>
      <c r="C704" s="532"/>
      <c r="D704" s="527"/>
      <c r="E704" s="914" t="s">
        <v>4</v>
      </c>
      <c r="F704" s="914"/>
      <c r="G704" s="914"/>
      <c r="H704" s="596"/>
      <c r="I704" s="670">
        <f>SUBTOTAL(9,I705:I706)</f>
        <v>984</v>
      </c>
      <c r="J704" s="65">
        <f>SUBTOTAL(9,J705:J706)</f>
        <v>984</v>
      </c>
      <c r="K704" s="321">
        <f t="shared" si="62"/>
        <v>0</v>
      </c>
      <c r="M704"/>
      <c r="N704"/>
    </row>
    <row r="705" spans="1:16" ht="27.75" customHeight="1" x14ac:dyDescent="0.15">
      <c r="A705" s="62"/>
      <c r="B705" s="526"/>
      <c r="C705" s="532"/>
      <c r="D705" s="527"/>
      <c r="E705" s="508"/>
      <c r="F705" s="915" t="s">
        <v>16</v>
      </c>
      <c r="G705" s="915"/>
      <c r="H705" s="440"/>
      <c r="I705" s="672">
        <f>SUBTOTAL(9,I706:I706)</f>
        <v>984</v>
      </c>
      <c r="J705" s="176">
        <f>SUBTOTAL(9,J706:J706)</f>
        <v>984</v>
      </c>
      <c r="K705" s="326">
        <f t="shared" si="62"/>
        <v>0</v>
      </c>
      <c r="M705"/>
      <c r="N705"/>
    </row>
    <row r="706" spans="1:16" ht="27.75" customHeight="1" x14ac:dyDescent="0.15">
      <c r="A706" s="63"/>
      <c r="B706" s="107"/>
      <c r="C706" s="114"/>
      <c r="D706" s="115"/>
      <c r="E706" s="115"/>
      <c r="F706" s="116"/>
      <c r="G706" s="117" t="s">
        <v>468</v>
      </c>
      <c r="H706" s="612" t="s">
        <v>469</v>
      </c>
      <c r="I706" s="681">
        <v>984</v>
      </c>
      <c r="J706" s="177">
        <v>984</v>
      </c>
      <c r="K706" s="327">
        <f t="shared" si="62"/>
        <v>0</v>
      </c>
      <c r="M706"/>
      <c r="N706"/>
    </row>
    <row r="707" spans="1:16" ht="27.75" customHeight="1" x14ac:dyDescent="0.15">
      <c r="A707" s="76"/>
      <c r="B707" s="523"/>
      <c r="C707" s="931" t="s">
        <v>472</v>
      </c>
      <c r="D707" s="932"/>
      <c r="E707" s="932"/>
      <c r="F707" s="932"/>
      <c r="G707" s="933"/>
      <c r="H707" s="634"/>
      <c r="I707" s="715">
        <f>SUBTOTAL(9,I708:I712)</f>
        <v>14256</v>
      </c>
      <c r="J707" s="306">
        <f>SUBTOTAL(9,J708:J712)</f>
        <v>14256</v>
      </c>
      <c r="K707" s="397">
        <f t="shared" si="62"/>
        <v>0</v>
      </c>
      <c r="M707"/>
      <c r="N707"/>
    </row>
    <row r="708" spans="1:16" ht="27.75" customHeight="1" x14ac:dyDescent="0.15">
      <c r="A708" s="76"/>
      <c r="B708" s="523"/>
      <c r="C708" s="522"/>
      <c r="D708" s="934" t="s">
        <v>473</v>
      </c>
      <c r="E708" s="934"/>
      <c r="F708" s="934"/>
      <c r="G708" s="934"/>
      <c r="H708" s="444" t="s">
        <v>474</v>
      </c>
      <c r="I708" s="678">
        <f>SUBTOTAL(9,I709:I712)</f>
        <v>14256</v>
      </c>
      <c r="J708" s="179">
        <f>SUBTOTAL(9,J709:J712)</f>
        <v>14256</v>
      </c>
      <c r="K708" s="382">
        <f t="shared" si="62"/>
        <v>0</v>
      </c>
      <c r="M708"/>
      <c r="N708"/>
    </row>
    <row r="709" spans="1:16" ht="27.75" customHeight="1" x14ac:dyDescent="0.15">
      <c r="A709" s="76"/>
      <c r="B709" s="523"/>
      <c r="C709" s="522"/>
      <c r="D709" s="352"/>
      <c r="E709" s="914" t="s">
        <v>2</v>
      </c>
      <c r="F709" s="914"/>
      <c r="G709" s="914"/>
      <c r="H709" s="596"/>
      <c r="I709" s="670">
        <f>SUBTOTAL(9,I710:I712)</f>
        <v>14256</v>
      </c>
      <c r="J709" s="65">
        <f>SUBTOTAL(9,J710:J712)</f>
        <v>14256</v>
      </c>
      <c r="K709" s="391">
        <f t="shared" si="62"/>
        <v>0</v>
      </c>
      <c r="M709"/>
      <c r="N709"/>
    </row>
    <row r="710" spans="1:16" ht="27.75" customHeight="1" x14ac:dyDescent="0.15">
      <c r="A710" s="76"/>
      <c r="B710" s="523"/>
      <c r="C710" s="522"/>
      <c r="D710" s="533"/>
      <c r="E710" s="360"/>
      <c r="F710" s="920" t="s">
        <v>3</v>
      </c>
      <c r="G710" s="920"/>
      <c r="H710" s="599"/>
      <c r="I710" s="675">
        <f>SUBTOTAL(9,I711:I712)</f>
        <v>14256</v>
      </c>
      <c r="J710" s="188">
        <f>SUBTOTAL(9,J711:J712)</f>
        <v>14256</v>
      </c>
      <c r="K710" s="322">
        <f t="shared" si="62"/>
        <v>0</v>
      </c>
      <c r="M710"/>
      <c r="N710"/>
    </row>
    <row r="711" spans="1:16" ht="27.75" customHeight="1" x14ac:dyDescent="0.15">
      <c r="A711" s="106"/>
      <c r="B711" s="109"/>
      <c r="C711" s="73"/>
      <c r="D711" s="74"/>
      <c r="E711" s="74"/>
      <c r="F711" s="109"/>
      <c r="G711" s="354" t="s">
        <v>475</v>
      </c>
      <c r="H711" s="601" t="s">
        <v>476</v>
      </c>
      <c r="I711" s="663">
        <v>12000</v>
      </c>
      <c r="J711" s="64">
        <v>12000</v>
      </c>
      <c r="K711" s="325">
        <f t="shared" si="62"/>
        <v>0</v>
      </c>
      <c r="M711"/>
      <c r="N711"/>
    </row>
    <row r="712" spans="1:16" ht="27.75" customHeight="1" x14ac:dyDescent="0.15">
      <c r="A712" s="106"/>
      <c r="B712" s="109"/>
      <c r="C712" s="73"/>
      <c r="D712" s="74"/>
      <c r="E712" s="74"/>
      <c r="F712" s="109"/>
      <c r="G712" s="134" t="s">
        <v>477</v>
      </c>
      <c r="H712" s="626" t="s">
        <v>478</v>
      </c>
      <c r="I712" s="673">
        <v>2256</v>
      </c>
      <c r="J712" s="33">
        <v>2256</v>
      </c>
      <c r="K712" s="381">
        <f t="shared" si="62"/>
        <v>0</v>
      </c>
      <c r="M712"/>
      <c r="N712"/>
    </row>
    <row r="713" spans="1:16" ht="27.75" customHeight="1" x14ac:dyDescent="0.15">
      <c r="A713" s="62"/>
      <c r="B713" s="967" t="s">
        <v>711</v>
      </c>
      <c r="C713" s="968"/>
      <c r="D713" s="968"/>
      <c r="E713" s="968"/>
      <c r="F713" s="968"/>
      <c r="G713" s="968"/>
      <c r="H713" s="635"/>
      <c r="I713" s="716">
        <f>SUBTOTAL(9,I714:I810)</f>
        <v>427638</v>
      </c>
      <c r="J713" s="152">
        <f>SUBTOTAL(9,J714:J810)</f>
        <v>452302</v>
      </c>
      <c r="K713" s="379">
        <f t="shared" si="62"/>
        <v>-24664</v>
      </c>
      <c r="M713"/>
      <c r="N713"/>
    </row>
    <row r="714" spans="1:16" ht="27.75" customHeight="1" x14ac:dyDescent="0.15">
      <c r="A714" s="76"/>
      <c r="B714" s="763"/>
      <c r="C714" s="925" t="s">
        <v>712</v>
      </c>
      <c r="D714" s="925"/>
      <c r="E714" s="925"/>
      <c r="F714" s="925"/>
      <c r="G714" s="925"/>
      <c r="H714" s="621"/>
      <c r="I714" s="692">
        <f>SUBTOTAL(9,I715:I765)</f>
        <v>314933</v>
      </c>
      <c r="J714" s="105">
        <f>SUBTOTAL(9,J715:J765)</f>
        <v>353542</v>
      </c>
      <c r="K714" s="319">
        <f t="shared" si="62"/>
        <v>-38609</v>
      </c>
      <c r="M714"/>
      <c r="N714"/>
    </row>
    <row r="715" spans="1:16" ht="27.75" customHeight="1" x14ac:dyDescent="0.15">
      <c r="A715" s="76"/>
      <c r="B715" s="523"/>
      <c r="C715" s="522"/>
      <c r="D715" s="934" t="s">
        <v>713</v>
      </c>
      <c r="E715" s="934"/>
      <c r="F715" s="934"/>
      <c r="G715" s="934"/>
      <c r="H715" s="595"/>
      <c r="I715" s="678">
        <f>SUBTOTAL(9,I716:I765)</f>
        <v>314933</v>
      </c>
      <c r="J715" s="8">
        <f>SUBTOTAL(9,J716:J765)</f>
        <v>353542</v>
      </c>
      <c r="K715" s="320">
        <f t="shared" si="62"/>
        <v>-38609</v>
      </c>
      <c r="M715"/>
      <c r="N715"/>
    </row>
    <row r="716" spans="1:16" ht="27.75" customHeight="1" x14ac:dyDescent="0.15">
      <c r="A716" s="76"/>
      <c r="B716" s="523"/>
      <c r="C716" s="522"/>
      <c r="D716" s="352"/>
      <c r="E716" s="914" t="s">
        <v>2</v>
      </c>
      <c r="F716" s="914"/>
      <c r="G716" s="914"/>
      <c r="H716" s="596"/>
      <c r="I716" s="670">
        <f>SUBTOTAL(9,I717:I725)</f>
        <v>30822</v>
      </c>
      <c r="J716" s="51">
        <f>SUBTOTAL(9,J717:J725)</f>
        <v>1200</v>
      </c>
      <c r="K716" s="321">
        <f t="shared" si="62"/>
        <v>29622</v>
      </c>
      <c r="M716"/>
      <c r="N716"/>
    </row>
    <row r="717" spans="1:16" ht="27.75" customHeight="1" x14ac:dyDescent="0.15">
      <c r="A717" s="76"/>
      <c r="B717" s="523"/>
      <c r="C717" s="522"/>
      <c r="D717" s="354"/>
      <c r="E717" s="352"/>
      <c r="F717" s="920" t="s">
        <v>3</v>
      </c>
      <c r="G717" s="920"/>
      <c r="H717" s="599"/>
      <c r="I717" s="675">
        <f>SUBTOTAL(9,I718:I725)</f>
        <v>30822</v>
      </c>
      <c r="J717" s="120">
        <f>SUBTOTAL(9,J718:J725)</f>
        <v>1200</v>
      </c>
      <c r="K717" s="322">
        <f t="shared" si="62"/>
        <v>29622</v>
      </c>
      <c r="M717"/>
      <c r="N717"/>
    </row>
    <row r="718" spans="1:16" ht="27.75" customHeight="1" x14ac:dyDescent="0.15">
      <c r="A718" s="106"/>
      <c r="B718" s="109"/>
      <c r="C718" s="73"/>
      <c r="D718" s="74"/>
      <c r="E718" s="74"/>
      <c r="F718" s="109"/>
      <c r="G718" s="354" t="s">
        <v>714</v>
      </c>
      <c r="H718" s="130" t="s">
        <v>828</v>
      </c>
      <c r="I718" s="673">
        <v>1200</v>
      </c>
      <c r="J718" s="40">
        <v>1200</v>
      </c>
      <c r="K718" s="325">
        <f t="shared" si="62"/>
        <v>0</v>
      </c>
      <c r="M718"/>
      <c r="N718"/>
    </row>
    <row r="719" spans="1:16" s="335" customFormat="1" ht="36" x14ac:dyDescent="0.15">
      <c r="A719" s="96"/>
      <c r="B719" s="762"/>
      <c r="C719" s="97"/>
      <c r="D719" s="98"/>
      <c r="E719" s="97"/>
      <c r="F719" s="99"/>
      <c r="G719" s="332" t="s">
        <v>968</v>
      </c>
      <c r="H719" s="446" t="s">
        <v>750</v>
      </c>
      <c r="I719" s="717">
        <v>13300</v>
      </c>
      <c r="J719" s="333">
        <v>0</v>
      </c>
      <c r="K719" s="334">
        <f t="shared" si="62"/>
        <v>13300</v>
      </c>
      <c r="L719" s="416"/>
      <c r="M719" s="91"/>
      <c r="N719" s="91"/>
      <c r="O719" s="91"/>
      <c r="P719" s="91"/>
    </row>
    <row r="720" spans="1:16" s="92" customFormat="1" ht="27.75" customHeight="1" x14ac:dyDescent="0.15">
      <c r="A720" s="96"/>
      <c r="B720" s="762"/>
      <c r="C720" s="97"/>
      <c r="D720" s="98"/>
      <c r="E720" s="98"/>
      <c r="F720" s="99"/>
      <c r="G720" s="336" t="s">
        <v>969</v>
      </c>
      <c r="H720" s="636"/>
      <c r="I720" s="697">
        <f>SUBTOTAL(9,I721:I725)</f>
        <v>16322</v>
      </c>
      <c r="J720" s="104">
        <f>SUBTOTAL(9,J721:J725)</f>
        <v>0</v>
      </c>
      <c r="K720" s="334">
        <f t="shared" si="62"/>
        <v>16322</v>
      </c>
      <c r="L720" s="416"/>
      <c r="M720" s="91"/>
      <c r="N720" s="91"/>
      <c r="O720" s="91"/>
      <c r="P720" s="91"/>
    </row>
    <row r="721" spans="1:16" s="92" customFormat="1" ht="27.75" customHeight="1" x14ac:dyDescent="0.15">
      <c r="A721" s="816"/>
      <c r="B721" s="817"/>
      <c r="C721" s="818"/>
      <c r="D721" s="819"/>
      <c r="E721" s="819"/>
      <c r="F721" s="820"/>
      <c r="G721" s="848" t="s">
        <v>753</v>
      </c>
      <c r="H721" s="849" t="s">
        <v>797</v>
      </c>
      <c r="I721" s="850">
        <v>7112</v>
      </c>
      <c r="J721" s="850">
        <v>0</v>
      </c>
      <c r="K721" s="741">
        <f t="shared" si="62"/>
        <v>7112</v>
      </c>
      <c r="L721" s="416"/>
      <c r="M721" s="91"/>
      <c r="N721" s="91"/>
      <c r="O721" s="91"/>
      <c r="P721" s="91"/>
    </row>
    <row r="722" spans="1:16" s="92" customFormat="1" ht="27.75" customHeight="1" x14ac:dyDescent="0.15">
      <c r="A722" s="96"/>
      <c r="B722" s="762"/>
      <c r="C722" s="97"/>
      <c r="D722" s="98"/>
      <c r="E722" s="337"/>
      <c r="F722" s="99"/>
      <c r="G722" s="336" t="s">
        <v>754</v>
      </c>
      <c r="H722" s="847" t="s">
        <v>798</v>
      </c>
      <c r="I722" s="338">
        <v>5389</v>
      </c>
      <c r="J722" s="338">
        <v>0</v>
      </c>
      <c r="K722" s="334">
        <f t="shared" si="62"/>
        <v>5389</v>
      </c>
      <c r="L722" s="416"/>
      <c r="M722" s="91"/>
      <c r="N722" s="91"/>
      <c r="O722" s="91"/>
      <c r="P722" s="91"/>
    </row>
    <row r="723" spans="1:16" s="339" customFormat="1" ht="27.75" customHeight="1" x14ac:dyDescent="0.15">
      <c r="A723" s="96"/>
      <c r="B723" s="762"/>
      <c r="C723" s="97"/>
      <c r="D723" s="98"/>
      <c r="E723" s="337"/>
      <c r="F723" s="99"/>
      <c r="G723" s="336" t="s">
        <v>755</v>
      </c>
      <c r="H723" s="638" t="s">
        <v>799</v>
      </c>
      <c r="I723" s="338">
        <v>709</v>
      </c>
      <c r="J723" s="338">
        <v>0</v>
      </c>
      <c r="K723" s="334">
        <f t="shared" si="62"/>
        <v>709</v>
      </c>
      <c r="L723" s="416"/>
      <c r="M723" s="91"/>
      <c r="N723" s="91"/>
      <c r="O723" s="91"/>
      <c r="P723" s="91"/>
    </row>
    <row r="724" spans="1:16" s="340" customFormat="1" ht="27.75" customHeight="1" x14ac:dyDescent="0.15">
      <c r="A724" s="96"/>
      <c r="B724" s="762"/>
      <c r="C724" s="97"/>
      <c r="D724" s="98"/>
      <c r="E724" s="337"/>
      <c r="F724" s="99"/>
      <c r="G724" s="336" t="s">
        <v>756</v>
      </c>
      <c r="H724" s="637" t="s">
        <v>751</v>
      </c>
      <c r="I724" s="338">
        <v>1724</v>
      </c>
      <c r="J724" s="338">
        <v>0</v>
      </c>
      <c r="K724" s="334">
        <f t="shared" si="62"/>
        <v>1724</v>
      </c>
      <c r="L724" s="416"/>
      <c r="M724" s="91"/>
      <c r="N724" s="91"/>
      <c r="O724" s="91"/>
      <c r="P724" s="91"/>
    </row>
    <row r="725" spans="1:16" s="339" customFormat="1" ht="27.75" customHeight="1" x14ac:dyDescent="0.15">
      <c r="A725" s="96"/>
      <c r="B725" s="762"/>
      <c r="C725" s="97"/>
      <c r="D725" s="98"/>
      <c r="E725" s="337"/>
      <c r="F725" s="99"/>
      <c r="G725" s="336" t="s">
        <v>757</v>
      </c>
      <c r="H725" s="639" t="s">
        <v>752</v>
      </c>
      <c r="I725" s="338">
        <v>1388</v>
      </c>
      <c r="J725" s="338">
        <v>0</v>
      </c>
      <c r="K725" s="334">
        <f t="shared" si="62"/>
        <v>1388</v>
      </c>
      <c r="L725" s="416"/>
      <c r="M725" s="91"/>
      <c r="N725" s="91"/>
      <c r="O725" s="91"/>
      <c r="P725" s="91"/>
    </row>
    <row r="726" spans="1:16" ht="27.75" customHeight="1" x14ac:dyDescent="0.15">
      <c r="A726" s="76"/>
      <c r="B726" s="793"/>
      <c r="C726" s="797"/>
      <c r="D726" s="800"/>
      <c r="E726" s="914" t="s">
        <v>519</v>
      </c>
      <c r="F726" s="914"/>
      <c r="G726" s="914"/>
      <c r="H726" s="596"/>
      <c r="I726" s="670">
        <f>SUBTOTAL(9,I727:I742)</f>
        <v>98206</v>
      </c>
      <c r="J726" s="10">
        <f>SUBTOTAL(9,J727:J742)</f>
        <v>156543</v>
      </c>
      <c r="K726" s="321">
        <f t="shared" si="62"/>
        <v>-58337</v>
      </c>
      <c r="M726"/>
      <c r="N726"/>
    </row>
    <row r="727" spans="1:16" ht="27.75" customHeight="1" x14ac:dyDescent="0.15">
      <c r="A727" s="844"/>
      <c r="B727" s="119"/>
      <c r="C727" s="522"/>
      <c r="D727" s="119"/>
      <c r="E727" s="533"/>
      <c r="F727" s="975" t="s">
        <v>520</v>
      </c>
      <c r="G727" s="975"/>
      <c r="H727" s="130"/>
      <c r="I727" s="673">
        <f>SUBTOTAL(9,I728:I733)</f>
        <v>19123</v>
      </c>
      <c r="J727" s="22">
        <f>SUBTOTAL(9,J728:J733)</f>
        <v>25123</v>
      </c>
      <c r="K727" s="325">
        <f t="shared" si="62"/>
        <v>-6000</v>
      </c>
      <c r="M727"/>
      <c r="N727"/>
    </row>
    <row r="728" spans="1:16" ht="27.75" customHeight="1" x14ac:dyDescent="0.15">
      <c r="A728" s="76"/>
      <c r="B728" s="523"/>
      <c r="C728" s="522"/>
      <c r="D728" s="508"/>
      <c r="E728" s="508"/>
      <c r="F728" s="509"/>
      <c r="G728" s="508" t="s">
        <v>716</v>
      </c>
      <c r="H728" s="474" t="s">
        <v>6</v>
      </c>
      <c r="I728" s="672">
        <v>2623</v>
      </c>
      <c r="J728" s="132">
        <v>2623</v>
      </c>
      <c r="K728" s="326">
        <f t="shared" si="62"/>
        <v>0</v>
      </c>
      <c r="M728"/>
      <c r="N728"/>
    </row>
    <row r="729" spans="1:16" ht="27.75" customHeight="1" x14ac:dyDescent="0.15">
      <c r="A729" s="76"/>
      <c r="B729" s="523"/>
      <c r="C729" s="522"/>
      <c r="D729" s="508"/>
      <c r="E729" s="508"/>
      <c r="F729" s="509"/>
      <c r="G729" s="508" t="s">
        <v>717</v>
      </c>
      <c r="H729" s="474" t="s">
        <v>829</v>
      </c>
      <c r="I729" s="672">
        <v>4800</v>
      </c>
      <c r="J729" s="37">
        <v>4800</v>
      </c>
      <c r="K729" s="326">
        <f t="shared" si="62"/>
        <v>0</v>
      </c>
      <c r="M729"/>
      <c r="N729"/>
    </row>
    <row r="730" spans="1:16" ht="27.75" customHeight="1" x14ac:dyDescent="0.15">
      <c r="A730" s="76"/>
      <c r="B730" s="523"/>
      <c r="C730" s="522"/>
      <c r="D730" s="527"/>
      <c r="E730" s="532"/>
      <c r="F730" s="526"/>
      <c r="G730" s="527" t="s">
        <v>718</v>
      </c>
      <c r="H730" s="474" t="s">
        <v>760</v>
      </c>
      <c r="I730" s="672">
        <v>5000</v>
      </c>
      <c r="J730" s="37">
        <v>9000</v>
      </c>
      <c r="K730" s="326">
        <f t="shared" si="62"/>
        <v>-4000</v>
      </c>
      <c r="M730"/>
      <c r="N730"/>
    </row>
    <row r="731" spans="1:16" ht="27.75" customHeight="1" x14ac:dyDescent="0.15">
      <c r="A731" s="76"/>
      <c r="B731" s="523"/>
      <c r="C731" s="522"/>
      <c r="D731" s="527"/>
      <c r="E731" s="532"/>
      <c r="F731" s="364"/>
      <c r="G731" s="527" t="s">
        <v>719</v>
      </c>
      <c r="H731" s="440" t="s">
        <v>720</v>
      </c>
      <c r="I731" s="666">
        <v>3500</v>
      </c>
      <c r="J731" s="37">
        <v>3500</v>
      </c>
      <c r="K731" s="326">
        <f t="shared" si="62"/>
        <v>0</v>
      </c>
      <c r="M731"/>
      <c r="N731"/>
    </row>
    <row r="732" spans="1:16" ht="27.75" customHeight="1" x14ac:dyDescent="0.15">
      <c r="A732" s="76"/>
      <c r="B732" s="523"/>
      <c r="C732" s="522"/>
      <c r="D732" s="365"/>
      <c r="E732" s="365"/>
      <c r="F732" s="364"/>
      <c r="G732" s="365" t="s">
        <v>763</v>
      </c>
      <c r="H732" s="440" t="s">
        <v>906</v>
      </c>
      <c r="I732" s="672">
        <v>2000</v>
      </c>
      <c r="J732" s="132">
        <v>4000</v>
      </c>
      <c r="K732" s="326">
        <f t="shared" si="62"/>
        <v>-2000</v>
      </c>
      <c r="M732"/>
      <c r="N732"/>
    </row>
    <row r="733" spans="1:16" ht="27.75" customHeight="1" x14ac:dyDescent="0.15">
      <c r="A733" s="76"/>
      <c r="B733" s="523"/>
      <c r="C733" s="522"/>
      <c r="D733" s="527"/>
      <c r="E733" s="359"/>
      <c r="F733" s="364"/>
      <c r="G733" s="365" t="s">
        <v>721</v>
      </c>
      <c r="H733" s="440" t="s">
        <v>715</v>
      </c>
      <c r="I733" s="672">
        <v>1200</v>
      </c>
      <c r="J733" s="132">
        <v>1200</v>
      </c>
      <c r="K733" s="326">
        <f t="shared" si="62"/>
        <v>0</v>
      </c>
      <c r="M733"/>
      <c r="N733"/>
    </row>
    <row r="734" spans="1:16" ht="27.75" customHeight="1" x14ac:dyDescent="0.15">
      <c r="A734" s="76"/>
      <c r="B734" s="523"/>
      <c r="C734" s="522"/>
      <c r="D734" s="365"/>
      <c r="E734" s="365"/>
      <c r="F734" s="915" t="s">
        <v>523</v>
      </c>
      <c r="G734" s="915"/>
      <c r="H734" s="440"/>
      <c r="I734" s="672">
        <f>SUBTOTAL(9,I735:I737)</f>
        <v>2420</v>
      </c>
      <c r="J734" s="37">
        <f>SUBTOTAL(9,J735:J737)</f>
        <v>2420</v>
      </c>
      <c r="K734" s="326">
        <f t="shared" si="62"/>
        <v>0</v>
      </c>
      <c r="M734"/>
      <c r="N734"/>
    </row>
    <row r="735" spans="1:16" ht="27.75" customHeight="1" x14ac:dyDescent="0.15">
      <c r="A735" s="106"/>
      <c r="B735" s="109"/>
      <c r="C735" s="73"/>
      <c r="D735" s="111"/>
      <c r="E735" s="111"/>
      <c r="F735" s="107"/>
      <c r="G735" s="365" t="s">
        <v>525</v>
      </c>
      <c r="H735" s="440" t="s">
        <v>830</v>
      </c>
      <c r="I735" s="672">
        <v>720</v>
      </c>
      <c r="J735" s="132">
        <v>720</v>
      </c>
      <c r="K735" s="326">
        <f t="shared" si="62"/>
        <v>0</v>
      </c>
      <c r="M735"/>
      <c r="N735"/>
    </row>
    <row r="736" spans="1:16" ht="27.75" customHeight="1" x14ac:dyDescent="0.15">
      <c r="A736" s="106"/>
      <c r="B736" s="109"/>
      <c r="C736" s="73"/>
      <c r="D736" s="111"/>
      <c r="E736" s="111"/>
      <c r="F736" s="107"/>
      <c r="G736" s="365" t="s">
        <v>722</v>
      </c>
      <c r="H736" s="440" t="s">
        <v>76</v>
      </c>
      <c r="I736" s="672">
        <v>1000</v>
      </c>
      <c r="J736" s="37">
        <v>1000</v>
      </c>
      <c r="K736" s="326">
        <f t="shared" si="62"/>
        <v>0</v>
      </c>
      <c r="M736"/>
      <c r="N736"/>
    </row>
    <row r="737" spans="1:14" ht="27.75" customHeight="1" x14ac:dyDescent="0.15">
      <c r="A737" s="106"/>
      <c r="B737" s="109"/>
      <c r="C737" s="73"/>
      <c r="D737" s="111"/>
      <c r="E737" s="111"/>
      <c r="F737" s="107"/>
      <c r="G737" s="365" t="s">
        <v>723</v>
      </c>
      <c r="H737" s="440" t="s">
        <v>724</v>
      </c>
      <c r="I737" s="672">
        <v>700</v>
      </c>
      <c r="J737" s="37">
        <v>700</v>
      </c>
      <c r="K737" s="326">
        <f t="shared" si="62"/>
        <v>0</v>
      </c>
      <c r="M737"/>
      <c r="N737"/>
    </row>
    <row r="738" spans="1:14" ht="27.75" customHeight="1" x14ac:dyDescent="0.15">
      <c r="A738" s="76"/>
      <c r="B738" s="523"/>
      <c r="C738" s="522"/>
      <c r="D738" s="365"/>
      <c r="E738" s="365"/>
      <c r="F738" s="921" t="s">
        <v>527</v>
      </c>
      <c r="G738" s="1018"/>
      <c r="H738" s="440"/>
      <c r="I738" s="672">
        <f>SUBTOTAL(9,I739:I743)</f>
        <v>76663</v>
      </c>
      <c r="J738" s="37">
        <f>SUBTOTAL(9,J739:J743)</f>
        <v>132000</v>
      </c>
      <c r="K738" s="326">
        <f t="shared" si="62"/>
        <v>-55337</v>
      </c>
      <c r="M738"/>
      <c r="N738"/>
    </row>
    <row r="739" spans="1:14" ht="27.75" customHeight="1" x14ac:dyDescent="0.15">
      <c r="A739" s="76"/>
      <c r="B739" s="523"/>
      <c r="C739" s="522"/>
      <c r="D739" s="527"/>
      <c r="E739" s="359"/>
      <c r="F739" s="364"/>
      <c r="G739" s="432" t="s">
        <v>725</v>
      </c>
      <c r="H739" s="440" t="s">
        <v>912</v>
      </c>
      <c r="I739" s="666">
        <v>21663</v>
      </c>
      <c r="J739" s="37">
        <v>39000</v>
      </c>
      <c r="K739" s="326">
        <f t="shared" si="62"/>
        <v>-17337</v>
      </c>
      <c r="M739"/>
      <c r="N739"/>
    </row>
    <row r="740" spans="1:14" ht="27.75" customHeight="1" x14ac:dyDescent="0.15">
      <c r="A740" s="76"/>
      <c r="B740" s="523"/>
      <c r="C740" s="522"/>
      <c r="D740" s="365"/>
      <c r="E740" s="365"/>
      <c r="F740" s="364"/>
      <c r="G740" s="365" t="s">
        <v>726</v>
      </c>
      <c r="H740" s="440" t="s">
        <v>759</v>
      </c>
      <c r="I740" s="672">
        <v>43000</v>
      </c>
      <c r="J740" s="132">
        <v>48000</v>
      </c>
      <c r="K740" s="326">
        <f t="shared" si="62"/>
        <v>-5000</v>
      </c>
      <c r="M740"/>
      <c r="N740"/>
    </row>
    <row r="741" spans="1:14" ht="27.75" customHeight="1" x14ac:dyDescent="0.15">
      <c r="A741" s="76"/>
      <c r="B741" s="523"/>
      <c r="C741" s="522"/>
      <c r="D741" s="354"/>
      <c r="E741" s="354"/>
      <c r="F741" s="353"/>
      <c r="G741" s="365" t="s">
        <v>727</v>
      </c>
      <c r="H741" s="440" t="s">
        <v>728</v>
      </c>
      <c r="I741" s="673">
        <v>12000</v>
      </c>
      <c r="J741" s="40">
        <v>12000</v>
      </c>
      <c r="K741" s="325">
        <f t="shared" si="62"/>
        <v>0</v>
      </c>
      <c r="M741"/>
      <c r="N741"/>
    </row>
    <row r="742" spans="1:14" ht="27.75" customHeight="1" x14ac:dyDescent="0.15">
      <c r="A742" s="76"/>
      <c r="B742" s="523"/>
      <c r="C742" s="522"/>
      <c r="D742" s="354"/>
      <c r="E742" s="354"/>
      <c r="F742" s="353"/>
      <c r="G742" s="365" t="s">
        <v>729</v>
      </c>
      <c r="H742" s="440" t="s">
        <v>6</v>
      </c>
      <c r="I742" s="673">
        <v>0</v>
      </c>
      <c r="J742" s="40">
        <v>30000</v>
      </c>
      <c r="K742" s="325">
        <f t="shared" si="62"/>
        <v>-30000</v>
      </c>
      <c r="M742"/>
      <c r="N742"/>
    </row>
    <row r="743" spans="1:14" ht="27.75" customHeight="1" x14ac:dyDescent="0.15">
      <c r="A743" s="76"/>
      <c r="B743" s="523"/>
      <c r="C743" s="522"/>
      <c r="D743" s="533"/>
      <c r="E743" s="134"/>
      <c r="F743" s="149"/>
      <c r="G743" s="117" t="s">
        <v>730</v>
      </c>
      <c r="H743" s="603" t="s">
        <v>6</v>
      </c>
      <c r="I743" s="682">
        <v>0</v>
      </c>
      <c r="J743" s="50">
        <v>3000</v>
      </c>
      <c r="K743" s="323">
        <f t="shared" si="62"/>
        <v>-3000</v>
      </c>
      <c r="M743"/>
      <c r="N743"/>
    </row>
    <row r="744" spans="1:14" ht="27.75" customHeight="1" x14ac:dyDescent="0.15">
      <c r="A744" s="76"/>
      <c r="B744" s="523"/>
      <c r="C744" s="522"/>
      <c r="D744" s="354"/>
      <c r="E744" s="949" t="s">
        <v>12</v>
      </c>
      <c r="F744" s="949"/>
      <c r="G744" s="949"/>
      <c r="H744" s="596"/>
      <c r="I744" s="670">
        <f>SUBTOTAL(9,I745:I746)</f>
        <v>1500</v>
      </c>
      <c r="J744" s="10">
        <f>SUBTOTAL(9,J745:J746)</f>
        <v>1500</v>
      </c>
      <c r="K744" s="321">
        <f t="shared" si="62"/>
        <v>0</v>
      </c>
      <c r="M744"/>
      <c r="N744"/>
    </row>
    <row r="745" spans="1:14" ht="27.75" customHeight="1" x14ac:dyDescent="0.15">
      <c r="A745" s="76"/>
      <c r="B745" s="523"/>
      <c r="C745" s="522"/>
      <c r="D745" s="354"/>
      <c r="E745" s="352"/>
      <c r="F745" s="924" t="s">
        <v>13</v>
      </c>
      <c r="G745" s="924"/>
      <c r="H745" s="599"/>
      <c r="I745" s="675">
        <f>SUBTOTAL(9,I746:I746)</f>
        <v>1500</v>
      </c>
      <c r="J745" s="52">
        <f>SUBTOTAL(9,J746:J746)</f>
        <v>1500</v>
      </c>
      <c r="K745" s="322">
        <f t="shared" si="62"/>
        <v>0</v>
      </c>
      <c r="M745"/>
      <c r="N745"/>
    </row>
    <row r="746" spans="1:14" ht="27.75" customHeight="1" x14ac:dyDescent="0.15">
      <c r="A746" s="76"/>
      <c r="B746" s="523"/>
      <c r="C746" s="522"/>
      <c r="D746" s="354"/>
      <c r="E746" s="354"/>
      <c r="F746" s="356"/>
      <c r="G746" s="348" t="s">
        <v>731</v>
      </c>
      <c r="H746" s="439" t="s">
        <v>882</v>
      </c>
      <c r="I746" s="673">
        <v>1500</v>
      </c>
      <c r="J746" s="40">
        <v>1500</v>
      </c>
      <c r="K746" s="325">
        <f t="shared" si="62"/>
        <v>0</v>
      </c>
      <c r="M746"/>
      <c r="N746"/>
    </row>
    <row r="747" spans="1:14" ht="27.75" customHeight="1" x14ac:dyDescent="0.15">
      <c r="A747" s="76"/>
      <c r="B747" s="523"/>
      <c r="C747" s="522"/>
      <c r="D747" s="354"/>
      <c r="E747" s="926" t="s">
        <v>534</v>
      </c>
      <c r="F747" s="927"/>
      <c r="G747" s="927"/>
      <c r="H747" s="596"/>
      <c r="I747" s="670">
        <f>SUBTOTAL(9,I748:I754)</f>
        <v>42000</v>
      </c>
      <c r="J747" s="10">
        <f>SUBTOTAL(9,J748:J754)</f>
        <v>42000</v>
      </c>
      <c r="K747" s="321">
        <f t="shared" ref="K747:K759" si="63">SUM(I747-J747)</f>
        <v>0</v>
      </c>
      <c r="M747"/>
      <c r="N747"/>
    </row>
    <row r="748" spans="1:14" ht="27.75" customHeight="1" x14ac:dyDescent="0.15">
      <c r="A748" s="553"/>
      <c r="B748" s="149"/>
      <c r="C748" s="122"/>
      <c r="D748" s="134"/>
      <c r="E748" s="799"/>
      <c r="F748" s="987" t="s">
        <v>732</v>
      </c>
      <c r="G748" s="988"/>
      <c r="H748" s="622"/>
      <c r="I748" s="701">
        <f>SUBTOTAL(9,I749:I749)</f>
        <v>16000</v>
      </c>
      <c r="J748" s="851">
        <f>SUBTOTAL(9,J749:J749)</f>
        <v>16000</v>
      </c>
      <c r="K748" s="852">
        <f t="shared" si="63"/>
        <v>0</v>
      </c>
      <c r="M748"/>
      <c r="N748"/>
    </row>
    <row r="749" spans="1:14" ht="27.75" customHeight="1" x14ac:dyDescent="0.15">
      <c r="A749" s="76"/>
      <c r="B749" s="523"/>
      <c r="C749" s="522"/>
      <c r="D749" s="354"/>
      <c r="E749" s="354"/>
      <c r="F749" s="353"/>
      <c r="G749" s="365" t="s">
        <v>733</v>
      </c>
      <c r="H749" s="474" t="s">
        <v>883</v>
      </c>
      <c r="I749" s="673">
        <v>16000</v>
      </c>
      <c r="J749" s="40">
        <v>16000</v>
      </c>
      <c r="K749" s="325">
        <f t="shared" si="63"/>
        <v>0</v>
      </c>
      <c r="M749"/>
      <c r="N749"/>
    </row>
    <row r="750" spans="1:14" ht="27.75" customHeight="1" x14ac:dyDescent="0.15">
      <c r="A750" s="76"/>
      <c r="B750" s="523"/>
      <c r="C750" s="522"/>
      <c r="D750" s="354"/>
      <c r="E750" s="354"/>
      <c r="F750" s="928" t="s">
        <v>734</v>
      </c>
      <c r="G750" s="938"/>
      <c r="H750" s="130"/>
      <c r="I750" s="673">
        <f>SUBTOTAL(9,I751:I754)</f>
        <v>26000</v>
      </c>
      <c r="J750" s="40">
        <f>SUBTOTAL(9,J751:J754)</f>
        <v>26000</v>
      </c>
      <c r="K750" s="325">
        <f t="shared" si="63"/>
        <v>0</v>
      </c>
      <c r="M750"/>
      <c r="N750"/>
    </row>
    <row r="751" spans="1:14" ht="27.75" customHeight="1" x14ac:dyDescent="0.15">
      <c r="A751" s="76"/>
      <c r="B751" s="523"/>
      <c r="C751" s="522"/>
      <c r="D751" s="354"/>
      <c r="E751" s="354"/>
      <c r="F751" s="353"/>
      <c r="G751" s="354" t="s">
        <v>735</v>
      </c>
      <c r="H751" s="130" t="s">
        <v>884</v>
      </c>
      <c r="I751" s="673">
        <v>5000</v>
      </c>
      <c r="J751" s="40">
        <v>5000</v>
      </c>
      <c r="K751" s="325">
        <f t="shared" si="63"/>
        <v>0</v>
      </c>
      <c r="M751"/>
      <c r="N751"/>
    </row>
    <row r="752" spans="1:14" ht="27.75" customHeight="1" x14ac:dyDescent="0.15">
      <c r="A752" s="76"/>
      <c r="B752" s="523"/>
      <c r="C752" s="522"/>
      <c r="D752" s="354"/>
      <c r="E752" s="354"/>
      <c r="F752" s="353"/>
      <c r="G752" s="354" t="s">
        <v>736</v>
      </c>
      <c r="H752" s="130" t="s">
        <v>522</v>
      </c>
      <c r="I752" s="673">
        <v>3000</v>
      </c>
      <c r="J752" s="40">
        <v>3000</v>
      </c>
      <c r="K752" s="325">
        <f t="shared" si="63"/>
        <v>0</v>
      </c>
      <c r="M752"/>
      <c r="N752"/>
    </row>
    <row r="753" spans="1:15" ht="27.75" customHeight="1" x14ac:dyDescent="0.15">
      <c r="A753" s="76"/>
      <c r="B753" s="793"/>
      <c r="C753" s="791"/>
      <c r="D753" s="800"/>
      <c r="E753" s="797"/>
      <c r="F753" s="793"/>
      <c r="G753" s="800" t="s">
        <v>737</v>
      </c>
      <c r="H753" s="601" t="s">
        <v>848</v>
      </c>
      <c r="I753" s="673">
        <v>2000</v>
      </c>
      <c r="J753" s="46">
        <v>2000</v>
      </c>
      <c r="K753" s="325">
        <f t="shared" si="63"/>
        <v>0</v>
      </c>
      <c r="M753"/>
      <c r="N753"/>
    </row>
    <row r="754" spans="1:15" ht="27.75" customHeight="1" x14ac:dyDescent="0.15">
      <c r="A754" s="844"/>
      <c r="B754" s="119"/>
      <c r="C754" s="119"/>
      <c r="D754" s="119"/>
      <c r="E754" s="354"/>
      <c r="F754" s="867"/>
      <c r="G754" s="752" t="s">
        <v>762</v>
      </c>
      <c r="H754" s="130" t="s">
        <v>738</v>
      </c>
      <c r="I754" s="868">
        <v>16000</v>
      </c>
      <c r="J754" s="40">
        <v>16000</v>
      </c>
      <c r="K754" s="398">
        <f t="shared" si="63"/>
        <v>0</v>
      </c>
      <c r="M754"/>
      <c r="N754"/>
    </row>
    <row r="755" spans="1:15" ht="27.75" customHeight="1" x14ac:dyDescent="0.15">
      <c r="A755" s="76"/>
      <c r="B755" s="523"/>
      <c r="C755" s="522"/>
      <c r="D755" s="354"/>
      <c r="E755" s="926" t="s">
        <v>542</v>
      </c>
      <c r="F755" s="927"/>
      <c r="G755" s="927"/>
      <c r="H755" s="596"/>
      <c r="I755" s="670">
        <f>SUBTOTAL(9,I756:I759)</f>
        <v>14000</v>
      </c>
      <c r="J755" s="10">
        <f>SUBTOTAL(9,J756:J759)</f>
        <v>19000</v>
      </c>
      <c r="K755" s="324">
        <f t="shared" si="63"/>
        <v>-5000</v>
      </c>
      <c r="M755"/>
      <c r="N755"/>
    </row>
    <row r="756" spans="1:15" ht="27.75" customHeight="1" x14ac:dyDescent="0.15">
      <c r="A756" s="76"/>
      <c r="B756" s="523"/>
      <c r="C756" s="522"/>
      <c r="D756" s="510"/>
      <c r="E756" s="510"/>
      <c r="F756" s="928" t="s">
        <v>543</v>
      </c>
      <c r="G756" s="929"/>
      <c r="H756" s="130"/>
      <c r="I756" s="673">
        <f>SUBTOTAL(9,I757:I759)</f>
        <v>14000</v>
      </c>
      <c r="J756" s="40">
        <f>SUBTOTAL(9,J757:J759)</f>
        <v>19000</v>
      </c>
      <c r="K756" s="325">
        <f t="shared" si="63"/>
        <v>-5000</v>
      </c>
      <c r="M756"/>
      <c r="N756"/>
    </row>
    <row r="757" spans="1:15" ht="27.75" customHeight="1" x14ac:dyDescent="0.15">
      <c r="A757" s="76"/>
      <c r="B757" s="523"/>
      <c r="C757" s="522"/>
      <c r="D757" s="533"/>
      <c r="E757" s="522"/>
      <c r="F757" s="523"/>
      <c r="G757" s="533" t="s">
        <v>739</v>
      </c>
      <c r="H757" s="130" t="s">
        <v>758</v>
      </c>
      <c r="I757" s="663">
        <v>12000</v>
      </c>
      <c r="J757" s="40">
        <v>14000</v>
      </c>
      <c r="K757" s="325">
        <f t="shared" si="63"/>
        <v>-2000</v>
      </c>
      <c r="M757"/>
      <c r="N757"/>
    </row>
    <row r="758" spans="1:15" ht="27.75" customHeight="1" x14ac:dyDescent="0.15">
      <c r="A758" s="76"/>
      <c r="B758" s="523"/>
      <c r="C758" s="522"/>
      <c r="D758" s="354"/>
      <c r="E758" s="406"/>
      <c r="F758" s="523"/>
      <c r="G758" s="406" t="s">
        <v>740</v>
      </c>
      <c r="H758" s="130" t="s">
        <v>885</v>
      </c>
      <c r="I758" s="673">
        <v>1000</v>
      </c>
      <c r="J758" s="22">
        <v>1000</v>
      </c>
      <c r="K758" s="325">
        <f t="shared" si="63"/>
        <v>0</v>
      </c>
      <c r="M758"/>
      <c r="N758"/>
    </row>
    <row r="759" spans="1:15" ht="27.75" customHeight="1" x14ac:dyDescent="0.15">
      <c r="A759" s="76"/>
      <c r="B759" s="523"/>
      <c r="C759" s="522"/>
      <c r="D759" s="354"/>
      <c r="E759" s="354"/>
      <c r="F759" s="353"/>
      <c r="G759" s="354" t="s">
        <v>741</v>
      </c>
      <c r="H759" s="130" t="s">
        <v>761</v>
      </c>
      <c r="I759" s="673">
        <v>1000</v>
      </c>
      <c r="J759" s="40">
        <v>4000</v>
      </c>
      <c r="K759" s="325">
        <f t="shared" si="63"/>
        <v>-3000</v>
      </c>
      <c r="M759"/>
      <c r="N759"/>
    </row>
    <row r="760" spans="1:15" ht="27" customHeight="1" x14ac:dyDescent="0.15">
      <c r="A760" s="153"/>
      <c r="B760" s="764"/>
      <c r="C760" s="532"/>
      <c r="D760" s="365"/>
      <c r="E760" s="926" t="s">
        <v>742</v>
      </c>
      <c r="F760" s="927"/>
      <c r="G760" s="930"/>
      <c r="H760" s="596"/>
      <c r="I760" s="670">
        <f>SUBTOTAL(9,I761:I762)</f>
        <v>3000</v>
      </c>
      <c r="J760" s="10">
        <f>SUBTOTAL(9,J761:J762)</f>
        <v>5000</v>
      </c>
      <c r="K760" s="10">
        <f>SUBTOTAL(9,K761:K762)</f>
        <v>-2000</v>
      </c>
      <c r="L760" s="420"/>
    </row>
    <row r="761" spans="1:15" ht="27" customHeight="1" x14ac:dyDescent="0.15">
      <c r="A761" s="328"/>
      <c r="B761" s="765"/>
      <c r="C761" s="771"/>
      <c r="D761" s="329"/>
      <c r="E761" s="329"/>
      <c r="F761" s="1020" t="s">
        <v>743</v>
      </c>
      <c r="G761" s="1021"/>
      <c r="H761" s="640"/>
      <c r="I761" s="718">
        <f>SUBTOTAL(9,I762)</f>
        <v>3000</v>
      </c>
      <c r="J761" s="330">
        <f>SUBTOTAL(9,J762)</f>
        <v>5000</v>
      </c>
      <c r="K761" s="330">
        <f>SUBTOTAL(9,K762)</f>
        <v>-2000</v>
      </c>
      <c r="L761" s="420"/>
    </row>
    <row r="762" spans="1:15" ht="27" customHeight="1" x14ac:dyDescent="0.15">
      <c r="A762" s="773"/>
      <c r="B762" s="766"/>
      <c r="C762" s="14"/>
      <c r="D762" s="111"/>
      <c r="E762" s="117"/>
      <c r="F762" s="151"/>
      <c r="G762" s="115" t="s">
        <v>744</v>
      </c>
      <c r="H762" s="130" t="s">
        <v>522</v>
      </c>
      <c r="I762" s="681">
        <v>3000</v>
      </c>
      <c r="J762" s="136">
        <v>5000</v>
      </c>
      <c r="K762" s="327">
        <f t="shared" ref="K762:K765" si="64">SUM(I762-J762)</f>
        <v>-2000</v>
      </c>
      <c r="L762" s="420"/>
    </row>
    <row r="763" spans="1:15" ht="27.75" customHeight="1" x14ac:dyDescent="0.15">
      <c r="A763" s="76"/>
      <c r="B763" s="523"/>
      <c r="C763" s="522"/>
      <c r="D763" s="533"/>
      <c r="E763" s="926" t="s">
        <v>745</v>
      </c>
      <c r="F763" s="927"/>
      <c r="G763" s="927"/>
      <c r="H763" s="596"/>
      <c r="I763" s="670">
        <f>SUBTOTAL(9,I764:I765)</f>
        <v>125405</v>
      </c>
      <c r="J763" s="10">
        <f>SUBTOTAL(9,J764:J765)</f>
        <v>125299</v>
      </c>
      <c r="K763" s="321">
        <f t="shared" si="64"/>
        <v>106</v>
      </c>
      <c r="M763"/>
      <c r="N763"/>
    </row>
    <row r="764" spans="1:15" ht="27.75" customHeight="1" x14ac:dyDescent="0.15">
      <c r="A764" s="76"/>
      <c r="B764" s="523"/>
      <c r="C764" s="522"/>
      <c r="D764" s="354"/>
      <c r="E764" s="352"/>
      <c r="F764" s="999" t="s">
        <v>746</v>
      </c>
      <c r="G764" s="999"/>
      <c r="H764" s="599"/>
      <c r="I764" s="675">
        <f>SUBTOTAL(9,I765)</f>
        <v>125405</v>
      </c>
      <c r="J764" s="52">
        <f>SUBTOTAL(9,J765)</f>
        <v>125299</v>
      </c>
      <c r="K764" s="322">
        <f t="shared" si="64"/>
        <v>106</v>
      </c>
      <c r="M764"/>
      <c r="N764"/>
    </row>
    <row r="765" spans="1:15" ht="27.75" customHeight="1" x14ac:dyDescent="0.15">
      <c r="A765" s="76"/>
      <c r="B765" s="523"/>
      <c r="C765" s="522"/>
      <c r="D765" s="533"/>
      <c r="E765" s="134"/>
      <c r="F765" s="331"/>
      <c r="G765" s="331" t="s">
        <v>747</v>
      </c>
      <c r="H765" s="610" t="s">
        <v>6</v>
      </c>
      <c r="I765" s="682">
        <v>125405</v>
      </c>
      <c r="J765" s="50">
        <v>125299</v>
      </c>
      <c r="K765" s="323">
        <f t="shared" si="64"/>
        <v>106</v>
      </c>
      <c r="M765"/>
      <c r="N765"/>
    </row>
    <row r="766" spans="1:15" ht="27.75" customHeight="1" x14ac:dyDescent="0.15">
      <c r="A766" s="146"/>
      <c r="B766" s="106"/>
      <c r="C766" s="925" t="s">
        <v>517</v>
      </c>
      <c r="D766" s="925"/>
      <c r="E766" s="925"/>
      <c r="F766" s="925"/>
      <c r="G766" s="925"/>
      <c r="H766" s="616"/>
      <c r="I766" s="692">
        <f>SUBTOTAL(9,I767:I793)</f>
        <v>67301</v>
      </c>
      <c r="J766" s="85">
        <f>SUBTOTAL(9,J767:J793)</f>
        <v>72377</v>
      </c>
      <c r="K766" s="397">
        <f t="shared" ref="K766:K834" si="65">SUM(I766-J766)</f>
        <v>-5076</v>
      </c>
      <c r="M766"/>
      <c r="N766"/>
    </row>
    <row r="767" spans="1:15" ht="27.75" customHeight="1" x14ac:dyDescent="0.15">
      <c r="A767" s="146"/>
      <c r="B767" s="106"/>
      <c r="C767" s="522"/>
      <c r="D767" s="934" t="s">
        <v>518</v>
      </c>
      <c r="E767" s="934"/>
      <c r="F767" s="934"/>
      <c r="G767" s="934"/>
      <c r="H767" s="730"/>
      <c r="I767" s="719">
        <f>SUBTOTAL(9,I768:I793)</f>
        <v>67301</v>
      </c>
      <c r="J767" s="145">
        <f>SUBTOTAL(9,J768:J793)</f>
        <v>72377</v>
      </c>
      <c r="K767" s="320">
        <f t="shared" si="65"/>
        <v>-5076</v>
      </c>
      <c r="L767"/>
      <c r="M767"/>
      <c r="N767"/>
      <c r="O767"/>
    </row>
    <row r="768" spans="1:15" ht="27.75" customHeight="1" x14ac:dyDescent="0.15">
      <c r="A768" s="146"/>
      <c r="B768" s="106"/>
      <c r="C768" s="522"/>
      <c r="D768" s="464"/>
      <c r="E768" s="914" t="s">
        <v>519</v>
      </c>
      <c r="F768" s="914"/>
      <c r="G768" s="914"/>
      <c r="H768" s="596"/>
      <c r="I768" s="670">
        <f>SUBTOTAL(9,I769:I780)</f>
        <v>46801</v>
      </c>
      <c r="J768" s="51">
        <f>SUBTOTAL(9,J769:J780)</f>
        <v>55877</v>
      </c>
      <c r="K768" s="324">
        <f t="shared" si="65"/>
        <v>-9076</v>
      </c>
      <c r="L768"/>
      <c r="M768"/>
      <c r="N768"/>
      <c r="O768"/>
    </row>
    <row r="769" spans="1:15" ht="27.75" customHeight="1" x14ac:dyDescent="0.15">
      <c r="A769" s="146"/>
      <c r="B769" s="106"/>
      <c r="C769" s="522"/>
      <c r="D769" s="464"/>
      <c r="E769" s="462"/>
      <c r="F769" s="920" t="s">
        <v>520</v>
      </c>
      <c r="G769" s="920"/>
      <c r="H769" s="599"/>
      <c r="I769" s="675">
        <f>SUBTOTAL(9,I770:I771)</f>
        <v>7000</v>
      </c>
      <c r="J769" s="52">
        <f>SUBTOTAL(9,J770:J771)</f>
        <v>5000</v>
      </c>
      <c r="K769" s="322">
        <f t="shared" si="65"/>
        <v>2000</v>
      </c>
      <c r="L769"/>
      <c r="M769"/>
      <c r="N769"/>
      <c r="O769"/>
    </row>
    <row r="770" spans="1:15" ht="27.75" customHeight="1" x14ac:dyDescent="0.15">
      <c r="A770" s="146"/>
      <c r="B770" s="106"/>
      <c r="C770" s="522"/>
      <c r="D770" s="470"/>
      <c r="E770" s="467"/>
      <c r="F770" s="468"/>
      <c r="G770" s="464" t="s">
        <v>521</v>
      </c>
      <c r="H770" s="439" t="s">
        <v>848</v>
      </c>
      <c r="I770" s="720">
        <v>2000</v>
      </c>
      <c r="J770" s="147">
        <v>2000</v>
      </c>
      <c r="K770" s="326">
        <f t="shared" si="65"/>
        <v>0</v>
      </c>
      <c r="L770"/>
      <c r="M770"/>
      <c r="N770"/>
      <c r="O770"/>
    </row>
    <row r="771" spans="1:15" ht="27.75" customHeight="1" x14ac:dyDescent="0.15">
      <c r="A771" s="146"/>
      <c r="B771" s="106"/>
      <c r="C771" s="522"/>
      <c r="D771" s="527"/>
      <c r="E771" s="470"/>
      <c r="F771" s="468"/>
      <c r="G771" s="470" t="s">
        <v>954</v>
      </c>
      <c r="H771" s="440" t="s">
        <v>893</v>
      </c>
      <c r="I771" s="704">
        <v>5000</v>
      </c>
      <c r="J771" s="148">
        <v>3000</v>
      </c>
      <c r="K771" s="326">
        <f t="shared" si="65"/>
        <v>2000</v>
      </c>
      <c r="L771"/>
      <c r="M771"/>
      <c r="N771"/>
      <c r="O771"/>
    </row>
    <row r="772" spans="1:15" ht="27.75" customHeight="1" x14ac:dyDescent="0.15">
      <c r="A772" s="146"/>
      <c r="B772" s="106"/>
      <c r="C772" s="522"/>
      <c r="D772" s="470"/>
      <c r="E772" s="470"/>
      <c r="F772" s="915" t="s">
        <v>523</v>
      </c>
      <c r="G772" s="915"/>
      <c r="H772" s="440"/>
      <c r="I772" s="672">
        <f>SUBTOTAL(9,I773:I775)</f>
        <v>12100</v>
      </c>
      <c r="J772" s="132">
        <f>SUBTOTAL(9,J773:J775)</f>
        <v>7700</v>
      </c>
      <c r="K772" s="326">
        <f t="shared" si="65"/>
        <v>4400</v>
      </c>
      <c r="L772"/>
      <c r="M772"/>
      <c r="N772"/>
      <c r="O772"/>
    </row>
    <row r="773" spans="1:15" ht="27.75" customHeight="1" x14ac:dyDescent="0.15">
      <c r="A773" s="146"/>
      <c r="B773" s="106"/>
      <c r="C773" s="522"/>
      <c r="D773" s="470"/>
      <c r="E773" s="470"/>
      <c r="F773" s="468"/>
      <c r="G773" s="470" t="s">
        <v>524</v>
      </c>
      <c r="H773" s="439" t="s">
        <v>501</v>
      </c>
      <c r="I773" s="672">
        <v>500</v>
      </c>
      <c r="J773" s="132">
        <v>500</v>
      </c>
      <c r="K773" s="326">
        <f t="shared" si="65"/>
        <v>0</v>
      </c>
      <c r="L773"/>
      <c r="M773"/>
      <c r="N773"/>
      <c r="O773"/>
    </row>
    <row r="774" spans="1:15" ht="27.75" customHeight="1" x14ac:dyDescent="0.15">
      <c r="A774" s="146"/>
      <c r="B774" s="106"/>
      <c r="C774" s="522"/>
      <c r="D774" s="470"/>
      <c r="E774" s="470"/>
      <c r="F774" s="468"/>
      <c r="G774" s="470" t="s">
        <v>525</v>
      </c>
      <c r="H774" s="440" t="s">
        <v>894</v>
      </c>
      <c r="I774" s="672">
        <v>600</v>
      </c>
      <c r="J774" s="132">
        <v>1200</v>
      </c>
      <c r="K774" s="326">
        <f t="shared" si="65"/>
        <v>-600</v>
      </c>
      <c r="L774"/>
      <c r="M774"/>
      <c r="N774"/>
      <c r="O774"/>
    </row>
    <row r="775" spans="1:15" ht="27.75" customHeight="1" x14ac:dyDescent="0.15">
      <c r="A775" s="577"/>
      <c r="B775" s="555"/>
      <c r="C775" s="122"/>
      <c r="D775" s="802"/>
      <c r="E775" s="802"/>
      <c r="F775" s="801"/>
      <c r="G775" s="802" t="s">
        <v>526</v>
      </c>
      <c r="H775" s="745" t="s">
        <v>895</v>
      </c>
      <c r="I775" s="681">
        <v>11000</v>
      </c>
      <c r="J775" s="135">
        <v>6000</v>
      </c>
      <c r="K775" s="327">
        <f t="shared" si="65"/>
        <v>5000</v>
      </c>
      <c r="L775"/>
      <c r="M775"/>
      <c r="N775"/>
      <c r="O775"/>
    </row>
    <row r="776" spans="1:15" ht="27.75" customHeight="1" x14ac:dyDescent="0.15">
      <c r="A776" s="146"/>
      <c r="B776" s="106"/>
      <c r="C776" s="522"/>
      <c r="D776" s="470"/>
      <c r="E776" s="470"/>
      <c r="F776" s="921" t="s">
        <v>527</v>
      </c>
      <c r="G776" s="922"/>
      <c r="H776" s="440"/>
      <c r="I776" s="672">
        <f>SUBTOTAL(9,I777:I780)</f>
        <v>27701</v>
      </c>
      <c r="J776" s="132">
        <f>SUBTOTAL(9,J777:J780)</f>
        <v>43177</v>
      </c>
      <c r="K776" s="326">
        <f t="shared" si="65"/>
        <v>-15476</v>
      </c>
      <c r="L776"/>
      <c r="M776"/>
      <c r="N776"/>
      <c r="O776"/>
    </row>
    <row r="777" spans="1:15" ht="27.75" customHeight="1" x14ac:dyDescent="0.15">
      <c r="A777" s="146"/>
      <c r="B777" s="106"/>
      <c r="C777" s="522"/>
      <c r="D777" s="470"/>
      <c r="E777" s="470"/>
      <c r="F777" s="468"/>
      <c r="G777" s="470" t="s">
        <v>528</v>
      </c>
      <c r="H777" s="440" t="s">
        <v>896</v>
      </c>
      <c r="I777" s="672">
        <v>500</v>
      </c>
      <c r="J777" s="132">
        <v>1500</v>
      </c>
      <c r="K777" s="326">
        <f t="shared" si="65"/>
        <v>-1000</v>
      </c>
      <c r="L777"/>
      <c r="M777"/>
      <c r="N777"/>
      <c r="O777"/>
    </row>
    <row r="778" spans="1:15" ht="27.75" customHeight="1" x14ac:dyDescent="0.15">
      <c r="A778" s="146"/>
      <c r="B778" s="106"/>
      <c r="C778" s="522"/>
      <c r="D778" s="470"/>
      <c r="E778" s="470"/>
      <c r="F778" s="468"/>
      <c r="G778" s="470" t="s">
        <v>529</v>
      </c>
      <c r="H778" s="130" t="s">
        <v>897</v>
      </c>
      <c r="I778" s="672">
        <v>27000</v>
      </c>
      <c r="J778" s="132">
        <v>30000</v>
      </c>
      <c r="K778" s="326">
        <f t="shared" si="65"/>
        <v>-3000</v>
      </c>
      <c r="L778"/>
      <c r="M778"/>
      <c r="N778"/>
      <c r="O778"/>
    </row>
    <row r="779" spans="1:15" ht="27.75" customHeight="1" x14ac:dyDescent="0.15">
      <c r="A779" s="146"/>
      <c r="B779" s="106"/>
      <c r="C779" s="522"/>
      <c r="D779" s="464"/>
      <c r="E779" s="464"/>
      <c r="F779" s="463"/>
      <c r="G779" s="464" t="s">
        <v>530</v>
      </c>
      <c r="H779" s="439"/>
      <c r="I779" s="673">
        <v>0</v>
      </c>
      <c r="J779" s="40">
        <v>10000</v>
      </c>
      <c r="K779" s="325">
        <f t="shared" si="65"/>
        <v>-10000</v>
      </c>
      <c r="L779"/>
      <c r="M779"/>
      <c r="N779"/>
      <c r="O779"/>
    </row>
    <row r="780" spans="1:15" ht="27.75" customHeight="1" x14ac:dyDescent="0.15">
      <c r="A780" s="146"/>
      <c r="B780" s="873"/>
      <c r="C780" s="797"/>
      <c r="D780" s="800"/>
      <c r="E780" s="134"/>
      <c r="F780" s="149"/>
      <c r="G780" s="134" t="s">
        <v>531</v>
      </c>
      <c r="H780" s="745" t="s">
        <v>898</v>
      </c>
      <c r="I780" s="682">
        <v>201</v>
      </c>
      <c r="J780" s="50">
        <v>1677</v>
      </c>
      <c r="K780" s="323">
        <f t="shared" si="65"/>
        <v>-1476</v>
      </c>
      <c r="L780"/>
      <c r="M780"/>
      <c r="N780"/>
      <c r="O780"/>
    </row>
    <row r="781" spans="1:15" ht="27.75" customHeight="1" x14ac:dyDescent="0.15">
      <c r="A781" s="872"/>
      <c r="B781" s="106"/>
      <c r="C781" s="522"/>
      <c r="D781" s="119"/>
      <c r="E781" s="923" t="s">
        <v>532</v>
      </c>
      <c r="F781" s="923"/>
      <c r="G781" s="923"/>
      <c r="H781" s="600"/>
      <c r="I781" s="679">
        <f>SUBTOTAL(9,I782:I783)</f>
        <v>3000</v>
      </c>
      <c r="J781" s="54">
        <f>SUBTOTAL(9,J782:J783)</f>
        <v>0</v>
      </c>
      <c r="K781" s="324">
        <f t="shared" si="65"/>
        <v>3000</v>
      </c>
      <c r="L781"/>
      <c r="M781"/>
      <c r="N781"/>
      <c r="O781"/>
    </row>
    <row r="782" spans="1:15" ht="27.75" customHeight="1" x14ac:dyDescent="0.15">
      <c r="A782" s="146"/>
      <c r="B782" s="106"/>
      <c r="C782" s="522"/>
      <c r="D782" s="464"/>
      <c r="E782" s="462"/>
      <c r="F782" s="920" t="s">
        <v>283</v>
      </c>
      <c r="G782" s="920"/>
      <c r="H782" s="599"/>
      <c r="I782" s="675">
        <f>SUBTOTAL(9,I783)</f>
        <v>3000</v>
      </c>
      <c r="J782" s="52">
        <f>SUBTOTAL(9,J783)</f>
        <v>0</v>
      </c>
      <c r="K782" s="322">
        <f t="shared" si="65"/>
        <v>3000</v>
      </c>
      <c r="L782"/>
      <c r="M782"/>
      <c r="N782"/>
      <c r="O782"/>
    </row>
    <row r="783" spans="1:15" ht="27.75" customHeight="1" x14ac:dyDescent="0.15">
      <c r="A783" s="146"/>
      <c r="B783" s="106"/>
      <c r="C783" s="73"/>
      <c r="D783" s="74"/>
      <c r="E783" s="74"/>
      <c r="F783" s="109"/>
      <c r="G783" s="464" t="s">
        <v>533</v>
      </c>
      <c r="H783" s="439" t="s">
        <v>899</v>
      </c>
      <c r="I783" s="673">
        <v>3000</v>
      </c>
      <c r="J783" s="40">
        <v>0</v>
      </c>
      <c r="K783" s="323">
        <f t="shared" si="65"/>
        <v>3000</v>
      </c>
      <c r="L783"/>
      <c r="M783"/>
      <c r="N783"/>
      <c r="O783"/>
    </row>
    <row r="784" spans="1:15" ht="27.75" customHeight="1" x14ac:dyDescent="0.15">
      <c r="A784" s="146"/>
      <c r="B784" s="106"/>
      <c r="C784" s="522"/>
      <c r="D784" s="533"/>
      <c r="E784" s="926" t="s">
        <v>534</v>
      </c>
      <c r="F784" s="927"/>
      <c r="G784" s="927"/>
      <c r="H784" s="596"/>
      <c r="I784" s="670">
        <f>SUBTOTAL(9,I785:I789)</f>
        <v>11500</v>
      </c>
      <c r="J784" s="51">
        <f>SUBTOTAL(9,J785:J789)</f>
        <v>11500</v>
      </c>
      <c r="K784" s="321">
        <f t="shared" si="65"/>
        <v>0</v>
      </c>
      <c r="L784"/>
      <c r="M784"/>
      <c r="N784"/>
      <c r="O784"/>
    </row>
    <row r="785" spans="1:114" ht="27.75" customHeight="1" x14ac:dyDescent="0.15">
      <c r="A785" s="146"/>
      <c r="B785" s="106"/>
      <c r="C785" s="522"/>
      <c r="D785" s="533"/>
      <c r="E785" s="510"/>
      <c r="F785" s="928" t="s">
        <v>535</v>
      </c>
      <c r="G785" s="929"/>
      <c r="H785" s="130"/>
      <c r="I785" s="673">
        <f>SUBTOTAL(9,I786)</f>
        <v>6000</v>
      </c>
      <c r="J785" s="40">
        <f>SUBTOTAL(9,J786)</f>
        <v>6000</v>
      </c>
      <c r="K785" s="325">
        <f t="shared" si="65"/>
        <v>0</v>
      </c>
      <c r="L785"/>
      <c r="M785"/>
      <c r="N785"/>
      <c r="O785"/>
    </row>
    <row r="786" spans="1:114" ht="27.75" customHeight="1" x14ac:dyDescent="0.15">
      <c r="A786" s="146"/>
      <c r="B786" s="106"/>
      <c r="C786" s="522"/>
      <c r="D786" s="464"/>
      <c r="E786" s="464"/>
      <c r="F786" s="463"/>
      <c r="G786" s="464" t="s">
        <v>536</v>
      </c>
      <c r="H786" s="130" t="s">
        <v>537</v>
      </c>
      <c r="I786" s="673">
        <v>6000</v>
      </c>
      <c r="J786" s="40">
        <v>6000</v>
      </c>
      <c r="K786" s="325">
        <f t="shared" si="65"/>
        <v>0</v>
      </c>
      <c r="L786"/>
      <c r="M786"/>
      <c r="N786"/>
      <c r="O786"/>
    </row>
    <row r="787" spans="1:114" ht="27.75" customHeight="1" x14ac:dyDescent="0.15">
      <c r="A787" s="146"/>
      <c r="B787" s="106"/>
      <c r="C787" s="522"/>
      <c r="D787" s="464"/>
      <c r="E787" s="464"/>
      <c r="F787" s="928" t="s">
        <v>538</v>
      </c>
      <c r="G787" s="938"/>
      <c r="H787" s="130"/>
      <c r="I787" s="673">
        <f>SUBTOTAL(9,I788:I789)</f>
        <v>5500</v>
      </c>
      <c r="J787" s="40">
        <f>SUBTOTAL(9,J788:J789)</f>
        <v>5500</v>
      </c>
      <c r="K787" s="325">
        <f t="shared" si="65"/>
        <v>0</v>
      </c>
      <c r="L787"/>
      <c r="M787"/>
      <c r="N787"/>
      <c r="O787"/>
    </row>
    <row r="788" spans="1:114" ht="27.75" customHeight="1" x14ac:dyDescent="0.15">
      <c r="A788" s="146"/>
      <c r="B788" s="106"/>
      <c r="C788" s="522"/>
      <c r="D788" s="464"/>
      <c r="E788" s="464"/>
      <c r="F788" s="463"/>
      <c r="G788" s="464" t="s">
        <v>539</v>
      </c>
      <c r="H788" s="130" t="s">
        <v>540</v>
      </c>
      <c r="I788" s="673">
        <v>1500</v>
      </c>
      <c r="J788" s="40">
        <v>1500</v>
      </c>
      <c r="K788" s="325">
        <f t="shared" si="65"/>
        <v>0</v>
      </c>
      <c r="L788"/>
      <c r="M788"/>
      <c r="N788"/>
      <c r="O788"/>
    </row>
    <row r="789" spans="1:114" ht="27.75" customHeight="1" x14ac:dyDescent="0.15">
      <c r="A789" s="146"/>
      <c r="B789" s="106"/>
      <c r="C789" s="522"/>
      <c r="D789" s="464"/>
      <c r="E789" s="134"/>
      <c r="F789" s="149"/>
      <c r="G789" s="134" t="s">
        <v>541</v>
      </c>
      <c r="H789" s="610" t="s">
        <v>900</v>
      </c>
      <c r="I789" s="682">
        <v>4000</v>
      </c>
      <c r="J789" s="50">
        <v>4000</v>
      </c>
      <c r="K789" s="323">
        <f t="shared" si="65"/>
        <v>0</v>
      </c>
      <c r="L789"/>
      <c r="M789"/>
      <c r="N789"/>
      <c r="O789"/>
    </row>
    <row r="790" spans="1:114" ht="27.75" customHeight="1" x14ac:dyDescent="0.15">
      <c r="A790" s="146"/>
      <c r="B790" s="106"/>
      <c r="C790" s="522"/>
      <c r="D790" s="533"/>
      <c r="E790" s="926" t="s">
        <v>542</v>
      </c>
      <c r="F790" s="927"/>
      <c r="G790" s="927"/>
      <c r="H790" s="596"/>
      <c r="I790" s="670">
        <f>SUBTOTAL(9,I791:I793)</f>
        <v>6000</v>
      </c>
      <c r="J790" s="51">
        <f>SUBTOTAL(9,J791:J793)</f>
        <v>5000</v>
      </c>
      <c r="K790" s="321">
        <f t="shared" si="65"/>
        <v>1000</v>
      </c>
      <c r="L790"/>
      <c r="M790"/>
      <c r="N790"/>
      <c r="O790"/>
    </row>
    <row r="791" spans="1:114" ht="27.75" customHeight="1" x14ac:dyDescent="0.15">
      <c r="A791" s="146"/>
      <c r="B791" s="106"/>
      <c r="C791" s="522"/>
      <c r="D791" s="533"/>
      <c r="E791" s="462"/>
      <c r="F791" s="957" t="s">
        <v>543</v>
      </c>
      <c r="G791" s="1000"/>
      <c r="H791" s="599"/>
      <c r="I791" s="675">
        <f>SUBTOTAL(9,I792:I793)</f>
        <v>6000</v>
      </c>
      <c r="J791" s="52">
        <f>SUBTOTAL(9,J792:J793)</f>
        <v>5000</v>
      </c>
      <c r="K791" s="322">
        <f t="shared" si="65"/>
        <v>1000</v>
      </c>
      <c r="L791"/>
      <c r="M791"/>
      <c r="N791"/>
      <c r="O791"/>
    </row>
    <row r="792" spans="1:114" ht="27.75" customHeight="1" x14ac:dyDescent="0.15">
      <c r="A792" s="146"/>
      <c r="B792" s="106"/>
      <c r="C792" s="522"/>
      <c r="D792" s="464"/>
      <c r="E792" s="464"/>
      <c r="F792" s="463"/>
      <c r="G792" s="464" t="s">
        <v>544</v>
      </c>
      <c r="H792" s="130" t="s">
        <v>901</v>
      </c>
      <c r="I792" s="673">
        <v>3000</v>
      </c>
      <c r="J792" s="40">
        <v>3000</v>
      </c>
      <c r="K792" s="325">
        <f t="shared" si="65"/>
        <v>0</v>
      </c>
      <c r="L792"/>
      <c r="M792"/>
      <c r="N792"/>
      <c r="O792"/>
    </row>
    <row r="793" spans="1:114" ht="27.75" customHeight="1" x14ac:dyDescent="0.15">
      <c r="A793" s="146"/>
      <c r="B793" s="106"/>
      <c r="C793" s="122"/>
      <c r="D793" s="134"/>
      <c r="E793" s="122"/>
      <c r="F793" s="149"/>
      <c r="G793" s="134" t="s">
        <v>545</v>
      </c>
      <c r="H793" s="610" t="s">
        <v>901</v>
      </c>
      <c r="I793" s="683">
        <v>3000</v>
      </c>
      <c r="J793" s="33">
        <v>2000</v>
      </c>
      <c r="K793" s="323">
        <f t="shared" ref="K793:K799" si="66">SUM(I793-J793)</f>
        <v>1000</v>
      </c>
      <c r="L793"/>
      <c r="M793"/>
      <c r="N793"/>
      <c r="O793"/>
    </row>
    <row r="794" spans="1:114" s="150" customFormat="1" ht="27.75" customHeight="1" x14ac:dyDescent="0.15">
      <c r="A794" s="62"/>
      <c r="B794" s="526"/>
      <c r="C794" s="989" t="s">
        <v>839</v>
      </c>
      <c r="D794" s="989"/>
      <c r="E794" s="989"/>
      <c r="F794" s="989"/>
      <c r="G794" s="989"/>
      <c r="H794" s="641"/>
      <c r="I794" s="715">
        <f>SUBTOTAL(9,I795:I805)</f>
        <v>24000</v>
      </c>
      <c r="J794" s="305">
        <f>SUBTOTAL(9,J795:J805)</f>
        <v>0</v>
      </c>
      <c r="K794" s="471">
        <f t="shared" si="66"/>
        <v>24000</v>
      </c>
      <c r="L794" s="422"/>
    </row>
    <row r="795" spans="1:114" s="150" customFormat="1" ht="27.75" customHeight="1" x14ac:dyDescent="0.15">
      <c r="A795" s="62"/>
      <c r="B795" s="526"/>
      <c r="C795" s="532"/>
      <c r="D795" s="990" t="s">
        <v>838</v>
      </c>
      <c r="E795" s="991"/>
      <c r="F795" s="991"/>
      <c r="G795" s="992"/>
      <c r="H795" s="642"/>
      <c r="I795" s="719">
        <f>SUBTOTAL(9,I796:I805)</f>
        <v>24000</v>
      </c>
      <c r="J795" s="187">
        <f>SUBTOTAL(9,J796:J805)</f>
        <v>0</v>
      </c>
      <c r="K795" s="380">
        <f t="shared" si="66"/>
        <v>24000</v>
      </c>
      <c r="L795" s="415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G795" s="30"/>
      <c r="BH795" s="30"/>
      <c r="BI795" s="30"/>
      <c r="BJ795" s="30"/>
      <c r="BK795" s="30"/>
      <c r="BL795" s="30"/>
      <c r="BM795" s="30"/>
      <c r="BN795" s="30"/>
      <c r="BO795" s="30"/>
      <c r="BP795" s="30"/>
      <c r="BQ795" s="30"/>
      <c r="BR795" s="30"/>
      <c r="BS795" s="30"/>
      <c r="BT795" s="30"/>
      <c r="BU795" s="30"/>
      <c r="BV795" s="30"/>
      <c r="BW795" s="30"/>
      <c r="BX795" s="30"/>
      <c r="BY795" s="30"/>
      <c r="BZ795" s="30"/>
      <c r="CA795" s="30"/>
      <c r="CB795" s="30"/>
      <c r="CC795" s="30"/>
      <c r="CD795" s="30"/>
      <c r="CE795" s="30"/>
      <c r="CF795" s="30"/>
      <c r="CG795" s="30"/>
      <c r="CH795" s="30"/>
      <c r="CI795" s="30"/>
      <c r="CJ795" s="30"/>
      <c r="CK795" s="30"/>
      <c r="CL795" s="30"/>
      <c r="CM795" s="30"/>
      <c r="CN795" s="30"/>
      <c r="CO795" s="30"/>
      <c r="CP795" s="30"/>
      <c r="CQ795" s="30"/>
      <c r="CR795" s="30"/>
      <c r="CS795" s="30"/>
      <c r="CT795" s="30"/>
      <c r="CU795" s="30"/>
      <c r="CV795" s="30"/>
      <c r="CW795" s="30"/>
      <c r="CX795" s="30"/>
      <c r="CY795" s="30"/>
      <c r="CZ795" s="30"/>
      <c r="DA795" s="30"/>
      <c r="DB795" s="30"/>
      <c r="DC795" s="30"/>
      <c r="DD795" s="30"/>
      <c r="DE795" s="30"/>
      <c r="DF795" s="30"/>
      <c r="DG795" s="30"/>
      <c r="DH795" s="30"/>
      <c r="DI795" s="30"/>
      <c r="DJ795" s="30"/>
    </row>
    <row r="796" spans="1:114" s="150" customFormat="1" ht="27.75" customHeight="1" x14ac:dyDescent="0.15">
      <c r="A796" s="62"/>
      <c r="B796" s="526"/>
      <c r="C796" s="532"/>
      <c r="D796" s="525"/>
      <c r="E796" s="926" t="s">
        <v>2</v>
      </c>
      <c r="F796" s="927"/>
      <c r="G796" s="930"/>
      <c r="H796" s="643"/>
      <c r="I796" s="670">
        <f>SUBTOTAL(9,I797:I800)</f>
        <v>20760</v>
      </c>
      <c r="J796" s="175">
        <f>SUBTOTAL(9,J797:J800)</f>
        <v>0</v>
      </c>
      <c r="K796" s="403">
        <f t="shared" si="66"/>
        <v>20760</v>
      </c>
      <c r="L796" s="415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G796" s="30"/>
      <c r="BH796" s="30"/>
      <c r="BI796" s="30"/>
      <c r="BJ796" s="30"/>
      <c r="BK796" s="30"/>
      <c r="BL796" s="30"/>
      <c r="BM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X796" s="30"/>
      <c r="BY796" s="30"/>
      <c r="BZ796" s="30"/>
      <c r="CA796" s="30"/>
      <c r="CB796" s="30"/>
      <c r="CC796" s="30"/>
      <c r="CD796" s="30"/>
      <c r="CE796" s="30"/>
      <c r="CF796" s="30"/>
      <c r="CG796" s="30"/>
      <c r="CH796" s="30"/>
      <c r="CI796" s="30"/>
      <c r="CJ796" s="30"/>
      <c r="CK796" s="30"/>
      <c r="CL796" s="30"/>
      <c r="CM796" s="30"/>
      <c r="CN796" s="30"/>
      <c r="CO796" s="30"/>
      <c r="CP796" s="30"/>
      <c r="CQ796" s="30"/>
      <c r="CR796" s="30"/>
      <c r="CS796" s="30"/>
      <c r="CT796" s="30"/>
      <c r="CU796" s="30"/>
      <c r="CV796" s="30"/>
      <c r="CW796" s="30"/>
      <c r="CX796" s="30"/>
      <c r="CY796" s="30"/>
      <c r="CZ796" s="30"/>
      <c r="DA796" s="30"/>
      <c r="DB796" s="30"/>
      <c r="DC796" s="30"/>
      <c r="DD796" s="30"/>
      <c r="DE796" s="30"/>
      <c r="DF796" s="30"/>
      <c r="DG796" s="30"/>
      <c r="DH796" s="30"/>
      <c r="DI796" s="30"/>
      <c r="DJ796" s="30"/>
    </row>
    <row r="797" spans="1:114" s="150" customFormat="1" ht="27.75" customHeight="1" x14ac:dyDescent="0.15">
      <c r="A797" s="62"/>
      <c r="B797" s="526"/>
      <c r="C797" s="532"/>
      <c r="D797" s="488"/>
      <c r="E797" s="491"/>
      <c r="F797" s="993" t="s">
        <v>3</v>
      </c>
      <c r="G797" s="958"/>
      <c r="H797" s="592"/>
      <c r="I797" s="665">
        <f>SUBTOTAL(9,I798:I800)</f>
        <v>20760</v>
      </c>
      <c r="J797" s="120">
        <f>SUBTOTAL(9,J798:J800)</f>
        <v>0</v>
      </c>
      <c r="K797" s="346">
        <f t="shared" si="66"/>
        <v>20760</v>
      </c>
      <c r="L797" s="415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G797" s="30"/>
      <c r="BH797" s="30"/>
      <c r="BI797" s="30"/>
      <c r="BJ797" s="30"/>
      <c r="BK797" s="30"/>
      <c r="BL797" s="30"/>
      <c r="BM797" s="30"/>
      <c r="BN797" s="30"/>
      <c r="BO797" s="30"/>
      <c r="BP797" s="30"/>
      <c r="BQ797" s="30"/>
      <c r="BR797" s="30"/>
      <c r="BS797" s="30"/>
      <c r="BT797" s="30"/>
      <c r="BU797" s="30"/>
      <c r="BV797" s="30"/>
      <c r="BW797" s="30"/>
      <c r="BX797" s="30"/>
      <c r="BY797" s="30"/>
      <c r="BZ797" s="30"/>
      <c r="CA797" s="30"/>
      <c r="CB797" s="30"/>
      <c r="CC797" s="30"/>
      <c r="CD797" s="30"/>
      <c r="CE797" s="30"/>
      <c r="CF797" s="30"/>
      <c r="CG797" s="30"/>
      <c r="CH797" s="30"/>
      <c r="CI797" s="30"/>
      <c r="CJ797" s="30"/>
      <c r="CK797" s="30"/>
      <c r="CL797" s="30"/>
      <c r="CM797" s="30"/>
      <c r="CN797" s="30"/>
      <c r="CO797" s="30"/>
      <c r="CP797" s="30"/>
      <c r="CQ797" s="30"/>
      <c r="CR797" s="30"/>
      <c r="CS797" s="30"/>
      <c r="CT797" s="30"/>
      <c r="CU797" s="30"/>
      <c r="CV797" s="30"/>
      <c r="CW797" s="30"/>
      <c r="CX797" s="30"/>
      <c r="CY797" s="30"/>
      <c r="CZ797" s="30"/>
      <c r="DA797" s="30"/>
      <c r="DB797" s="30"/>
      <c r="DC797" s="30"/>
      <c r="DD797" s="30"/>
      <c r="DE797" s="30"/>
      <c r="DF797" s="30"/>
      <c r="DG797" s="30"/>
      <c r="DH797" s="30"/>
      <c r="DI797" s="30"/>
      <c r="DJ797" s="30"/>
    </row>
    <row r="798" spans="1:114" s="150" customFormat="1" ht="27.75" customHeight="1" x14ac:dyDescent="0.15">
      <c r="A798" s="62"/>
      <c r="B798" s="526"/>
      <c r="C798" s="532"/>
      <c r="D798" s="488"/>
      <c r="E798" s="490"/>
      <c r="F798" s="487"/>
      <c r="G798" s="111" t="s">
        <v>840</v>
      </c>
      <c r="H798" s="474"/>
      <c r="I798" s="672">
        <f>SUBTOTAL(9,I799:I800)</f>
        <v>20760</v>
      </c>
      <c r="J798" s="132">
        <f>SUBTOTAL(9,J799:J800)</f>
        <v>0</v>
      </c>
      <c r="K798" s="326">
        <f t="shared" si="66"/>
        <v>20760</v>
      </c>
      <c r="L798" s="415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G798" s="30"/>
      <c r="BH798" s="30"/>
      <c r="BI798" s="30"/>
      <c r="BJ798" s="30"/>
      <c r="BK798" s="30"/>
      <c r="BL798" s="30"/>
      <c r="BM798" s="30"/>
      <c r="BN798" s="30"/>
      <c r="BO798" s="30"/>
      <c r="BP798" s="30"/>
      <c r="BQ798" s="30"/>
      <c r="BR798" s="30"/>
      <c r="BS798" s="30"/>
      <c r="BT798" s="30"/>
      <c r="BU798" s="30"/>
      <c r="BV798" s="30"/>
      <c r="BW798" s="30"/>
      <c r="BX798" s="30"/>
      <c r="BY798" s="30"/>
      <c r="BZ798" s="30"/>
      <c r="CA798" s="30"/>
      <c r="CB798" s="30"/>
      <c r="CC798" s="30"/>
      <c r="CD798" s="30"/>
      <c r="CE798" s="30"/>
      <c r="CF798" s="30"/>
      <c r="CG798" s="30"/>
      <c r="CH798" s="30"/>
      <c r="CI798" s="30"/>
      <c r="CJ798" s="30"/>
      <c r="CK798" s="30"/>
      <c r="CL798" s="30"/>
      <c r="CM798" s="30"/>
      <c r="CN798" s="30"/>
      <c r="CO798" s="30"/>
      <c r="CP798" s="30"/>
      <c r="CQ798" s="30"/>
      <c r="CR798" s="30"/>
      <c r="CS798" s="30"/>
      <c r="CT798" s="30"/>
      <c r="CU798" s="30"/>
      <c r="CV798" s="30"/>
      <c r="CW798" s="30"/>
      <c r="CX798" s="30"/>
      <c r="CY798" s="30"/>
      <c r="CZ798" s="30"/>
      <c r="DA798" s="30"/>
      <c r="DB798" s="30"/>
      <c r="DC798" s="30"/>
      <c r="DD798" s="30"/>
      <c r="DE798" s="30"/>
      <c r="DF798" s="30"/>
      <c r="DG798" s="30"/>
      <c r="DH798" s="30"/>
      <c r="DI798" s="30"/>
      <c r="DJ798" s="30"/>
    </row>
    <row r="799" spans="1:114" s="150" customFormat="1" ht="27.75" customHeight="1" x14ac:dyDescent="0.15">
      <c r="A799" s="62"/>
      <c r="B799" s="526"/>
      <c r="C799" s="532"/>
      <c r="D799" s="488"/>
      <c r="E799" s="490"/>
      <c r="F799" s="487"/>
      <c r="G799" s="111" t="s">
        <v>880</v>
      </c>
      <c r="H799" s="447" t="s">
        <v>841</v>
      </c>
      <c r="I799" s="672">
        <v>5760</v>
      </c>
      <c r="J799" s="176">
        <v>0</v>
      </c>
      <c r="K799" s="326">
        <f t="shared" si="66"/>
        <v>5760</v>
      </c>
      <c r="L799" s="415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G799" s="30"/>
      <c r="BH799" s="30"/>
      <c r="BI799" s="30"/>
      <c r="BJ799" s="30"/>
      <c r="BK799" s="30"/>
      <c r="BL799" s="30"/>
      <c r="BM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X799" s="30"/>
      <c r="BY799" s="30"/>
      <c r="BZ799" s="30"/>
      <c r="CA799" s="30"/>
      <c r="CB799" s="30"/>
      <c r="CC799" s="30"/>
      <c r="CD799" s="30"/>
      <c r="CE799" s="30"/>
      <c r="CF799" s="30"/>
      <c r="CG799" s="30"/>
      <c r="CH799" s="30"/>
      <c r="CI799" s="30"/>
      <c r="CJ799" s="30"/>
      <c r="CK799" s="30"/>
      <c r="CL799" s="30"/>
      <c r="CM799" s="30"/>
      <c r="CN799" s="30"/>
      <c r="CO799" s="30"/>
      <c r="CP799" s="30"/>
      <c r="CQ799" s="30"/>
      <c r="CR799" s="30"/>
      <c r="CS799" s="30"/>
      <c r="CT799" s="30"/>
      <c r="CU799" s="30"/>
      <c r="CV799" s="30"/>
      <c r="CW799" s="30"/>
      <c r="CX799" s="30"/>
      <c r="CY799" s="30"/>
      <c r="CZ799" s="30"/>
      <c r="DA799" s="30"/>
      <c r="DB799" s="30"/>
      <c r="DC799" s="30"/>
      <c r="DD799" s="30"/>
      <c r="DE799" s="30"/>
      <c r="DF799" s="30"/>
      <c r="DG799" s="30"/>
      <c r="DH799" s="30"/>
      <c r="DI799" s="30"/>
      <c r="DJ799" s="30"/>
    </row>
    <row r="800" spans="1:114" s="150" customFormat="1" ht="27.75" customHeight="1" x14ac:dyDescent="0.15">
      <c r="A800" s="62"/>
      <c r="B800" s="526"/>
      <c r="C800" s="532"/>
      <c r="D800" s="488"/>
      <c r="E800" s="490"/>
      <c r="F800" s="487"/>
      <c r="G800" s="111" t="s">
        <v>881</v>
      </c>
      <c r="H800" s="780" t="s">
        <v>842</v>
      </c>
      <c r="I800" s="672">
        <v>15000</v>
      </c>
      <c r="J800" s="176">
        <v>0</v>
      </c>
      <c r="K800" s="326">
        <f t="shared" ref="K800" si="67">SUM(I800-J800)</f>
        <v>15000</v>
      </c>
      <c r="L800" s="415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G800" s="30"/>
      <c r="BH800" s="30"/>
      <c r="BI800" s="30"/>
      <c r="BJ800" s="30"/>
      <c r="BK800" s="30"/>
      <c r="BL800" s="30"/>
      <c r="BM800" s="30"/>
      <c r="BN800" s="30"/>
      <c r="BO800" s="30"/>
      <c r="BP800" s="30"/>
      <c r="BQ800" s="30"/>
      <c r="BR800" s="30"/>
      <c r="BS800" s="30"/>
      <c r="BT800" s="30"/>
      <c r="BU800" s="30"/>
      <c r="BV800" s="30"/>
      <c r="BW800" s="30"/>
      <c r="BX800" s="30"/>
      <c r="BY800" s="30"/>
      <c r="BZ800" s="30"/>
      <c r="CA800" s="30"/>
      <c r="CB800" s="30"/>
      <c r="CC800" s="30"/>
      <c r="CD800" s="30"/>
      <c r="CE800" s="30"/>
      <c r="CF800" s="30"/>
      <c r="CG800" s="30"/>
      <c r="CH800" s="30"/>
      <c r="CI800" s="30"/>
      <c r="CJ800" s="30"/>
      <c r="CK800" s="30"/>
      <c r="CL800" s="30"/>
      <c r="CM800" s="30"/>
      <c r="CN800" s="30"/>
      <c r="CO800" s="30"/>
      <c r="CP800" s="30"/>
      <c r="CQ800" s="30"/>
      <c r="CR800" s="30"/>
      <c r="CS800" s="30"/>
      <c r="CT800" s="30"/>
      <c r="CU800" s="30"/>
      <c r="CV800" s="30"/>
      <c r="CW800" s="30"/>
      <c r="CX800" s="30"/>
      <c r="CY800" s="30"/>
      <c r="CZ800" s="30"/>
      <c r="DA800" s="30"/>
      <c r="DB800" s="30"/>
      <c r="DC800" s="30"/>
      <c r="DD800" s="30"/>
      <c r="DE800" s="30"/>
      <c r="DF800" s="30"/>
      <c r="DG800" s="30"/>
      <c r="DH800" s="30"/>
      <c r="DI800" s="30"/>
      <c r="DJ800" s="30"/>
    </row>
    <row r="801" spans="1:114" s="150" customFormat="1" ht="27.75" customHeight="1" x14ac:dyDescent="0.15">
      <c r="A801" s="62"/>
      <c r="B801" s="526"/>
      <c r="C801" s="532"/>
      <c r="D801" s="527"/>
      <c r="E801" s="926" t="s">
        <v>4</v>
      </c>
      <c r="F801" s="927"/>
      <c r="G801" s="930"/>
      <c r="H801" s="643"/>
      <c r="I801" s="670">
        <f>SUBTOTAL(9,I802:I805)</f>
        <v>3240</v>
      </c>
      <c r="J801" s="51">
        <f>SUBTOTAL(9,J802:J805)</f>
        <v>0</v>
      </c>
      <c r="K801" s="321">
        <f t="shared" ref="K801:K805" si="68">SUM(I801-J801)</f>
        <v>3240</v>
      </c>
      <c r="L801" s="415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G801" s="30"/>
      <c r="BH801" s="30"/>
      <c r="BI801" s="30"/>
      <c r="BJ801" s="30"/>
      <c r="BK801" s="30"/>
      <c r="BL801" s="30"/>
      <c r="BM801" s="30"/>
      <c r="BN801" s="30"/>
      <c r="BO801" s="30"/>
      <c r="BP801" s="30"/>
      <c r="BQ801" s="30"/>
      <c r="BR801" s="30"/>
      <c r="BS801" s="30"/>
      <c r="BT801" s="30"/>
      <c r="BU801" s="30"/>
      <c r="BV801" s="30"/>
      <c r="BW801" s="30"/>
      <c r="BX801" s="30"/>
      <c r="BY801" s="30"/>
      <c r="BZ801" s="30"/>
      <c r="CA801" s="30"/>
      <c r="CB801" s="30"/>
      <c r="CC801" s="30"/>
      <c r="CD801" s="30"/>
      <c r="CE801" s="30"/>
      <c r="CF801" s="30"/>
      <c r="CG801" s="30"/>
      <c r="CH801" s="30"/>
      <c r="CI801" s="30"/>
      <c r="CJ801" s="30"/>
      <c r="CK801" s="30"/>
      <c r="CL801" s="30"/>
      <c r="CM801" s="30"/>
      <c r="CN801" s="30"/>
      <c r="CO801" s="30"/>
      <c r="CP801" s="30"/>
      <c r="CQ801" s="30"/>
      <c r="CR801" s="30"/>
      <c r="CS801" s="30"/>
      <c r="CT801" s="30"/>
      <c r="CU801" s="30"/>
      <c r="CV801" s="30"/>
      <c r="CW801" s="30"/>
      <c r="CX801" s="30"/>
      <c r="CY801" s="30"/>
      <c r="CZ801" s="30"/>
      <c r="DA801" s="30"/>
      <c r="DB801" s="30"/>
      <c r="DC801" s="30"/>
      <c r="DD801" s="30"/>
      <c r="DE801" s="30"/>
      <c r="DF801" s="30"/>
      <c r="DG801" s="30"/>
      <c r="DH801" s="30"/>
      <c r="DI801" s="30"/>
      <c r="DJ801" s="30"/>
    </row>
    <row r="802" spans="1:114" s="150" customFormat="1" ht="27.75" customHeight="1" x14ac:dyDescent="0.15">
      <c r="A802" s="576"/>
      <c r="B802" s="801"/>
      <c r="C802" s="565"/>
      <c r="D802" s="802"/>
      <c r="E802" s="853"/>
      <c r="F802" s="994" t="s">
        <v>8</v>
      </c>
      <c r="G802" s="995"/>
      <c r="H802" s="749"/>
      <c r="I802" s="845">
        <f>SUBTOTAL(9,I803)</f>
        <v>240</v>
      </c>
      <c r="J802" s="854">
        <f>SUBTOTAL(9,J803)</f>
        <v>0</v>
      </c>
      <c r="K802" s="855">
        <f t="shared" si="68"/>
        <v>240</v>
      </c>
      <c r="L802" s="415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G802" s="30"/>
      <c r="BH802" s="30"/>
      <c r="BI802" s="30"/>
      <c r="BJ802" s="30"/>
      <c r="BK802" s="30"/>
      <c r="BL802" s="30"/>
      <c r="BM802" s="30"/>
      <c r="BN802" s="30"/>
      <c r="BO802" s="30"/>
      <c r="BP802" s="30"/>
      <c r="BQ802" s="30"/>
      <c r="BR802" s="30"/>
      <c r="BS802" s="30"/>
      <c r="BT802" s="30"/>
      <c r="BU802" s="30"/>
      <c r="BV802" s="30"/>
      <c r="BW802" s="30"/>
      <c r="BX802" s="30"/>
      <c r="BY802" s="30"/>
      <c r="BZ802" s="30"/>
      <c r="CA802" s="30"/>
      <c r="CB802" s="30"/>
      <c r="CC802" s="30"/>
      <c r="CD802" s="30"/>
      <c r="CE802" s="30"/>
      <c r="CF802" s="30"/>
      <c r="CG802" s="30"/>
      <c r="CH802" s="30"/>
      <c r="CI802" s="30"/>
      <c r="CJ802" s="30"/>
      <c r="CK802" s="30"/>
      <c r="CL802" s="30"/>
      <c r="CM802" s="30"/>
      <c r="CN802" s="30"/>
      <c r="CO802" s="30"/>
      <c r="CP802" s="30"/>
      <c r="CQ802" s="30"/>
      <c r="CR802" s="30"/>
      <c r="CS802" s="30"/>
      <c r="CT802" s="30"/>
      <c r="CU802" s="30"/>
      <c r="CV802" s="30"/>
      <c r="CW802" s="30"/>
      <c r="CX802" s="30"/>
      <c r="CY802" s="30"/>
      <c r="CZ802" s="30"/>
      <c r="DA802" s="30"/>
      <c r="DB802" s="30"/>
      <c r="DC802" s="30"/>
      <c r="DD802" s="30"/>
      <c r="DE802" s="30"/>
      <c r="DF802" s="30"/>
      <c r="DG802" s="30"/>
      <c r="DH802" s="30"/>
      <c r="DI802" s="30"/>
      <c r="DJ802" s="30"/>
    </row>
    <row r="803" spans="1:114" s="150" customFormat="1" ht="27.75" customHeight="1" x14ac:dyDescent="0.15">
      <c r="A803" s="62"/>
      <c r="B803" s="526"/>
      <c r="C803" s="532"/>
      <c r="D803" s="488"/>
      <c r="E803" s="472"/>
      <c r="F803" s="487"/>
      <c r="G803" s="111" t="s">
        <v>843</v>
      </c>
      <c r="H803" s="474" t="s">
        <v>878</v>
      </c>
      <c r="I803" s="672">
        <v>240</v>
      </c>
      <c r="J803" s="132">
        <v>0</v>
      </c>
      <c r="K803" s="326">
        <f t="shared" si="68"/>
        <v>240</v>
      </c>
      <c r="L803" s="415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G803" s="30"/>
      <c r="BH803" s="30"/>
      <c r="BI803" s="30"/>
      <c r="BJ803" s="30"/>
      <c r="BK803" s="30"/>
      <c r="BL803" s="30"/>
      <c r="BM803" s="30"/>
      <c r="BN803" s="30"/>
      <c r="BO803" s="30"/>
      <c r="BP803" s="30"/>
      <c r="BQ803" s="30"/>
      <c r="BR803" s="30"/>
      <c r="BS803" s="30"/>
      <c r="BT803" s="30"/>
      <c r="BU803" s="30"/>
      <c r="BV803" s="30"/>
      <c r="BW803" s="30"/>
      <c r="BX803" s="30"/>
      <c r="BY803" s="30"/>
      <c r="BZ803" s="30"/>
      <c r="CA803" s="30"/>
      <c r="CB803" s="30"/>
      <c r="CC803" s="30"/>
      <c r="CD803" s="30"/>
      <c r="CE803" s="30"/>
      <c r="CF803" s="30"/>
      <c r="CG803" s="30"/>
      <c r="CH803" s="30"/>
      <c r="CI803" s="30"/>
      <c r="CJ803" s="30"/>
      <c r="CK803" s="30"/>
      <c r="CL803" s="30"/>
      <c r="CM803" s="30"/>
      <c r="CN803" s="30"/>
      <c r="CO803" s="30"/>
      <c r="CP803" s="30"/>
      <c r="CQ803" s="30"/>
      <c r="CR803" s="30"/>
      <c r="CS803" s="30"/>
      <c r="CT803" s="30"/>
      <c r="CU803" s="30"/>
      <c r="CV803" s="30"/>
      <c r="CW803" s="30"/>
      <c r="CX803" s="30"/>
      <c r="CY803" s="30"/>
      <c r="CZ803" s="30"/>
      <c r="DA803" s="30"/>
      <c r="DB803" s="30"/>
      <c r="DC803" s="30"/>
      <c r="DD803" s="30"/>
      <c r="DE803" s="30"/>
      <c r="DF803" s="30"/>
      <c r="DG803" s="30"/>
      <c r="DH803" s="30"/>
      <c r="DI803" s="30"/>
      <c r="DJ803" s="30"/>
    </row>
    <row r="804" spans="1:114" s="150" customFormat="1" ht="27.75" customHeight="1" x14ac:dyDescent="0.15">
      <c r="A804" s="62"/>
      <c r="B804" s="526"/>
      <c r="C804" s="532"/>
      <c r="D804" s="488"/>
      <c r="E804" s="490"/>
      <c r="F804" s="996" t="s">
        <v>5</v>
      </c>
      <c r="G804" s="922"/>
      <c r="H804" s="440"/>
      <c r="I804" s="666">
        <f>SUBTOTAL(9,I805:I805)</f>
        <v>3000</v>
      </c>
      <c r="J804" s="37">
        <f>SUBTOTAL(9,J805:J805)</f>
        <v>0</v>
      </c>
      <c r="K804" s="326">
        <f t="shared" si="68"/>
        <v>3000</v>
      </c>
      <c r="L804" s="415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G804" s="30"/>
      <c r="BH804" s="30"/>
      <c r="BI804" s="30"/>
      <c r="BJ804" s="30"/>
      <c r="BK804" s="30"/>
      <c r="BL804" s="30"/>
      <c r="BM804" s="30"/>
      <c r="BN804" s="30"/>
      <c r="BO804" s="30"/>
      <c r="BP804" s="30"/>
      <c r="BQ804" s="30"/>
      <c r="BR804" s="30"/>
      <c r="BS804" s="30"/>
      <c r="BT804" s="30"/>
      <c r="BU804" s="30"/>
      <c r="BV804" s="30"/>
      <c r="BW804" s="30"/>
      <c r="BX804" s="30"/>
      <c r="BY804" s="30"/>
      <c r="BZ804" s="30"/>
      <c r="CA804" s="30"/>
      <c r="CB804" s="30"/>
      <c r="CC804" s="30"/>
      <c r="CD804" s="30"/>
      <c r="CE804" s="30"/>
      <c r="CF804" s="30"/>
      <c r="CG804" s="30"/>
      <c r="CH804" s="30"/>
      <c r="CI804" s="30"/>
      <c r="CJ804" s="30"/>
      <c r="CK804" s="30"/>
      <c r="CL804" s="30"/>
      <c r="CM804" s="30"/>
      <c r="CN804" s="30"/>
      <c r="CO804" s="30"/>
      <c r="CP804" s="30"/>
      <c r="CQ804" s="30"/>
      <c r="CR804" s="30"/>
      <c r="CS804" s="30"/>
      <c r="CT804" s="30"/>
      <c r="CU804" s="30"/>
      <c r="CV804" s="30"/>
      <c r="CW804" s="30"/>
      <c r="CX804" s="30"/>
      <c r="CY804" s="30"/>
      <c r="CZ804" s="30"/>
      <c r="DA804" s="30"/>
      <c r="DB804" s="30"/>
      <c r="DC804" s="30"/>
      <c r="DD804" s="30"/>
      <c r="DE804" s="30"/>
      <c r="DF804" s="30"/>
      <c r="DG804" s="30"/>
      <c r="DH804" s="30"/>
      <c r="DI804" s="30"/>
      <c r="DJ804" s="30"/>
    </row>
    <row r="805" spans="1:114" s="150" customFormat="1" ht="27.75" customHeight="1" x14ac:dyDescent="0.15">
      <c r="A805" s="62"/>
      <c r="B805" s="526"/>
      <c r="C805" s="532"/>
      <c r="D805" s="488"/>
      <c r="E805" s="490"/>
      <c r="F805" s="487"/>
      <c r="G805" s="489" t="s">
        <v>844</v>
      </c>
      <c r="H805" s="474" t="s">
        <v>879</v>
      </c>
      <c r="I805" s="672">
        <v>3000</v>
      </c>
      <c r="J805" s="176">
        <v>0</v>
      </c>
      <c r="K805" s="326">
        <f t="shared" si="68"/>
        <v>3000</v>
      </c>
      <c r="L805" s="415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G805" s="30"/>
      <c r="BH805" s="30"/>
      <c r="BI805" s="30"/>
      <c r="BJ805" s="30"/>
      <c r="BK805" s="30"/>
      <c r="BL805" s="30"/>
      <c r="BM805" s="30"/>
      <c r="BN805" s="30"/>
      <c r="BO805" s="30"/>
      <c r="BP805" s="30"/>
      <c r="BQ805" s="30"/>
      <c r="BR805" s="30"/>
      <c r="BS805" s="30"/>
      <c r="BT805" s="30"/>
      <c r="BU805" s="30"/>
      <c r="BV805" s="30"/>
      <c r="BW805" s="30"/>
      <c r="BX805" s="30"/>
      <c r="BY805" s="30"/>
      <c r="BZ805" s="30"/>
      <c r="CA805" s="30"/>
      <c r="CB805" s="30"/>
      <c r="CC805" s="30"/>
      <c r="CD805" s="30"/>
      <c r="CE805" s="30"/>
      <c r="CF805" s="30"/>
      <c r="CG805" s="30"/>
      <c r="CH805" s="30"/>
      <c r="CI805" s="30"/>
      <c r="CJ805" s="30"/>
      <c r="CK805" s="30"/>
      <c r="CL805" s="30"/>
      <c r="CM805" s="30"/>
      <c r="CN805" s="30"/>
      <c r="CO805" s="30"/>
      <c r="CP805" s="30"/>
      <c r="CQ805" s="30"/>
      <c r="CR805" s="30"/>
      <c r="CS805" s="30"/>
      <c r="CT805" s="30"/>
      <c r="CU805" s="30"/>
      <c r="CV805" s="30"/>
      <c r="CW805" s="30"/>
      <c r="CX805" s="30"/>
      <c r="CY805" s="30"/>
      <c r="CZ805" s="30"/>
      <c r="DA805" s="30"/>
      <c r="DB805" s="30"/>
      <c r="DC805" s="30"/>
      <c r="DD805" s="30"/>
      <c r="DE805" s="30"/>
      <c r="DF805" s="30"/>
      <c r="DG805" s="30"/>
      <c r="DH805" s="30"/>
      <c r="DI805" s="30"/>
      <c r="DJ805" s="30"/>
    </row>
    <row r="806" spans="1:114" s="150" customFormat="1" ht="27.75" customHeight="1" x14ac:dyDescent="0.15">
      <c r="A806" s="62"/>
      <c r="B806" s="526"/>
      <c r="C806" s="925" t="s">
        <v>546</v>
      </c>
      <c r="D806" s="925"/>
      <c r="E806" s="925"/>
      <c r="F806" s="925"/>
      <c r="G806" s="925"/>
      <c r="H806" s="616"/>
      <c r="I806" s="692">
        <f>SUBTOTAL(9,I807:I810)</f>
        <v>21404</v>
      </c>
      <c r="J806" s="173">
        <f>SUBTOTAL(9,J807:J810)</f>
        <v>26383</v>
      </c>
      <c r="K806" s="397">
        <f t="shared" si="65"/>
        <v>-4979</v>
      </c>
      <c r="L806" s="422"/>
    </row>
    <row r="807" spans="1:114" s="150" customFormat="1" ht="27.75" customHeight="1" x14ac:dyDescent="0.15">
      <c r="A807" s="62"/>
      <c r="B807" s="795"/>
      <c r="C807" s="798"/>
      <c r="D807" s="990" t="s">
        <v>547</v>
      </c>
      <c r="E807" s="991"/>
      <c r="F807" s="991"/>
      <c r="G807" s="992"/>
      <c r="H807" s="642"/>
      <c r="I807" s="719">
        <f>SUBTOTAL(9,I808:I810)</f>
        <v>21404</v>
      </c>
      <c r="J807" s="187">
        <f>SUBTOTAL(9,J808:J810)</f>
        <v>26383</v>
      </c>
      <c r="K807" s="380">
        <f t="shared" si="65"/>
        <v>-4979</v>
      </c>
      <c r="L807" s="415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G807" s="30"/>
      <c r="BH807" s="30"/>
      <c r="BI807" s="30"/>
      <c r="BJ807" s="30"/>
      <c r="BK807" s="30"/>
      <c r="BL807" s="30"/>
      <c r="BM807" s="30"/>
      <c r="BN807" s="30"/>
      <c r="BO807" s="30"/>
      <c r="BP807" s="30"/>
      <c r="BQ807" s="30"/>
      <c r="BR807" s="30"/>
      <c r="BS807" s="30"/>
      <c r="BT807" s="30"/>
      <c r="BU807" s="30"/>
      <c r="BV807" s="30"/>
      <c r="BW807" s="30"/>
      <c r="BX807" s="30"/>
      <c r="BY807" s="30"/>
      <c r="BZ807" s="30"/>
      <c r="CA807" s="30"/>
      <c r="CB807" s="30"/>
      <c r="CC807" s="30"/>
      <c r="CD807" s="30"/>
      <c r="CE807" s="30"/>
      <c r="CF807" s="30"/>
      <c r="CG807" s="30"/>
      <c r="CH807" s="30"/>
      <c r="CI807" s="30"/>
      <c r="CJ807" s="30"/>
      <c r="CK807" s="30"/>
      <c r="CL807" s="30"/>
      <c r="CM807" s="30"/>
      <c r="CN807" s="30"/>
      <c r="CO807" s="30"/>
      <c r="CP807" s="30"/>
      <c r="CQ807" s="30"/>
      <c r="CR807" s="30"/>
      <c r="CS807" s="30"/>
      <c r="CT807" s="30"/>
      <c r="CU807" s="30"/>
      <c r="CV807" s="30"/>
      <c r="CW807" s="30"/>
      <c r="CX807" s="30"/>
      <c r="CY807" s="30"/>
      <c r="CZ807" s="30"/>
      <c r="DA807" s="30"/>
      <c r="DB807" s="30"/>
      <c r="DC807" s="30"/>
      <c r="DD807" s="30"/>
      <c r="DE807" s="30"/>
      <c r="DF807" s="30"/>
      <c r="DG807" s="30"/>
      <c r="DH807" s="30"/>
      <c r="DI807" s="30"/>
      <c r="DJ807" s="30"/>
    </row>
    <row r="808" spans="1:114" s="150" customFormat="1" ht="27.75" customHeight="1" x14ac:dyDescent="0.15">
      <c r="A808" s="815"/>
      <c r="B808" s="56"/>
      <c r="C808" s="56"/>
      <c r="D808" s="527"/>
      <c r="E808" s="1002" t="s">
        <v>202</v>
      </c>
      <c r="F808" s="1003"/>
      <c r="G808" s="1004"/>
      <c r="H808" s="746"/>
      <c r="I808" s="679">
        <f>SUBTOTAL(9,I809:I810)</f>
        <v>21404</v>
      </c>
      <c r="J808" s="747">
        <f>SUBTOTAL(9,J809:J810)</f>
        <v>26383</v>
      </c>
      <c r="K808" s="403">
        <f t="shared" si="65"/>
        <v>-4979</v>
      </c>
      <c r="L808" s="415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G808" s="30"/>
      <c r="BH808" s="30"/>
      <c r="BI808" s="30"/>
      <c r="BJ808" s="30"/>
      <c r="BK808" s="30"/>
      <c r="BL808" s="30"/>
      <c r="BM808" s="30"/>
      <c r="BN808" s="30"/>
      <c r="BO808" s="30"/>
      <c r="BP808" s="30"/>
      <c r="BQ808" s="30"/>
      <c r="BR808" s="30"/>
      <c r="BS808" s="30"/>
      <c r="BT808" s="30"/>
      <c r="BU808" s="30"/>
      <c r="BV808" s="30"/>
      <c r="BW808" s="30"/>
      <c r="BX808" s="30"/>
      <c r="BY808" s="30"/>
      <c r="BZ808" s="30"/>
      <c r="CA808" s="30"/>
      <c r="CB808" s="30"/>
      <c r="CC808" s="30"/>
      <c r="CD808" s="30"/>
      <c r="CE808" s="30"/>
      <c r="CF808" s="30"/>
      <c r="CG808" s="30"/>
      <c r="CH808" s="30"/>
      <c r="CI808" s="30"/>
      <c r="CJ808" s="30"/>
      <c r="CK808" s="30"/>
      <c r="CL808" s="30"/>
      <c r="CM808" s="30"/>
      <c r="CN808" s="30"/>
      <c r="CO808" s="30"/>
      <c r="CP808" s="30"/>
      <c r="CQ808" s="30"/>
      <c r="CR808" s="30"/>
      <c r="CS808" s="30"/>
      <c r="CT808" s="30"/>
      <c r="CU808" s="30"/>
      <c r="CV808" s="30"/>
      <c r="CW808" s="30"/>
      <c r="CX808" s="30"/>
      <c r="CY808" s="30"/>
      <c r="CZ808" s="30"/>
      <c r="DA808" s="30"/>
      <c r="DB808" s="30"/>
      <c r="DC808" s="30"/>
      <c r="DD808" s="30"/>
      <c r="DE808" s="30"/>
      <c r="DF808" s="30"/>
      <c r="DG808" s="30"/>
      <c r="DH808" s="30"/>
      <c r="DI808" s="30"/>
      <c r="DJ808" s="30"/>
    </row>
    <row r="809" spans="1:114" s="150" customFormat="1" ht="27.75" customHeight="1" x14ac:dyDescent="0.15">
      <c r="A809" s="62"/>
      <c r="B809" s="526"/>
      <c r="C809" s="532"/>
      <c r="D809" s="508"/>
      <c r="E809" s="517"/>
      <c r="F809" s="993" t="s">
        <v>543</v>
      </c>
      <c r="G809" s="958"/>
      <c r="H809" s="592"/>
      <c r="I809" s="665">
        <f>SUBTOTAL(9,I810)</f>
        <v>21404</v>
      </c>
      <c r="J809" s="182">
        <f>SUBTOTAL(9,J810)</f>
        <v>26383</v>
      </c>
      <c r="K809" s="346">
        <f t="shared" si="65"/>
        <v>-4979</v>
      </c>
      <c r="L809" s="415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G809" s="30"/>
      <c r="BH809" s="30"/>
      <c r="BI809" s="30"/>
      <c r="BJ809" s="30"/>
      <c r="BK809" s="30"/>
      <c r="BL809" s="30"/>
      <c r="BM809" s="30"/>
      <c r="BN809" s="30"/>
      <c r="BO809" s="30"/>
      <c r="BP809" s="30"/>
      <c r="BQ809" s="30"/>
      <c r="BR809" s="30"/>
      <c r="BS809" s="30"/>
      <c r="BT809" s="30"/>
      <c r="BU809" s="30"/>
      <c r="BV809" s="30"/>
      <c r="BW809" s="30"/>
      <c r="BX809" s="30"/>
      <c r="BY809" s="30"/>
      <c r="BZ809" s="30"/>
      <c r="CA809" s="30"/>
      <c r="CB809" s="30"/>
      <c r="CC809" s="30"/>
      <c r="CD809" s="30"/>
      <c r="CE809" s="30"/>
      <c r="CF809" s="30"/>
      <c r="CG809" s="30"/>
      <c r="CH809" s="30"/>
      <c r="CI809" s="30"/>
      <c r="CJ809" s="30"/>
      <c r="CK809" s="30"/>
      <c r="CL809" s="30"/>
      <c r="CM809" s="30"/>
      <c r="CN809" s="30"/>
      <c r="CO809" s="30"/>
      <c r="CP809" s="30"/>
      <c r="CQ809" s="30"/>
      <c r="CR809" s="30"/>
      <c r="CS809" s="30"/>
      <c r="CT809" s="30"/>
      <c r="CU809" s="30"/>
      <c r="CV809" s="30"/>
      <c r="CW809" s="30"/>
      <c r="CX809" s="30"/>
      <c r="CY809" s="30"/>
      <c r="CZ809" s="30"/>
      <c r="DA809" s="30"/>
      <c r="DB809" s="30"/>
      <c r="DC809" s="30"/>
      <c r="DD809" s="30"/>
      <c r="DE809" s="30"/>
      <c r="DF809" s="30"/>
      <c r="DG809" s="30"/>
      <c r="DH809" s="30"/>
      <c r="DI809" s="30"/>
      <c r="DJ809" s="30"/>
    </row>
    <row r="810" spans="1:114" s="150" customFormat="1" ht="27.75" customHeight="1" x14ac:dyDescent="0.15">
      <c r="A810" s="62"/>
      <c r="B810" s="526"/>
      <c r="C810" s="532"/>
      <c r="D810" s="508"/>
      <c r="E810" s="515"/>
      <c r="F810" s="507"/>
      <c r="G810" s="111" t="s">
        <v>548</v>
      </c>
      <c r="H810" s="474"/>
      <c r="I810" s="672">
        <v>21404</v>
      </c>
      <c r="J810" s="176">
        <v>26383</v>
      </c>
      <c r="K810" s="327">
        <f t="shared" si="65"/>
        <v>-4979</v>
      </c>
      <c r="L810" s="415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G810" s="30"/>
      <c r="BH810" s="30"/>
      <c r="BI810" s="30"/>
      <c r="BJ810" s="30"/>
      <c r="BK810" s="30"/>
      <c r="BL810" s="30"/>
      <c r="BM810" s="30"/>
      <c r="BN810" s="30"/>
      <c r="BO810" s="30"/>
      <c r="BP810" s="30"/>
      <c r="BQ810" s="30"/>
      <c r="BR810" s="30"/>
      <c r="BS810" s="30"/>
      <c r="BT810" s="30"/>
      <c r="BU810" s="30"/>
      <c r="BV810" s="30"/>
      <c r="BW810" s="30"/>
      <c r="BX810" s="30"/>
      <c r="BY810" s="30"/>
      <c r="BZ810" s="30"/>
      <c r="CA810" s="30"/>
      <c r="CB810" s="30"/>
      <c r="CC810" s="30"/>
      <c r="CD810" s="30"/>
      <c r="CE810" s="30"/>
      <c r="CF810" s="30"/>
      <c r="CG810" s="30"/>
      <c r="CH810" s="30"/>
      <c r="CI810" s="30"/>
      <c r="CJ810" s="30"/>
      <c r="CK810" s="30"/>
      <c r="CL810" s="30"/>
      <c r="CM810" s="30"/>
      <c r="CN810" s="30"/>
      <c r="CO810" s="30"/>
      <c r="CP810" s="30"/>
      <c r="CQ810" s="30"/>
      <c r="CR810" s="30"/>
      <c r="CS810" s="30"/>
      <c r="CT810" s="30"/>
      <c r="CU810" s="30"/>
      <c r="CV810" s="30"/>
      <c r="CW810" s="30"/>
      <c r="CX810" s="30"/>
      <c r="CY810" s="30"/>
      <c r="CZ810" s="30"/>
      <c r="DA810" s="30"/>
      <c r="DB810" s="30"/>
      <c r="DC810" s="30"/>
      <c r="DD810" s="30"/>
      <c r="DE810" s="30"/>
      <c r="DF810" s="30"/>
      <c r="DG810" s="30"/>
      <c r="DH810" s="30"/>
      <c r="DI810" s="30"/>
      <c r="DJ810" s="30"/>
    </row>
    <row r="811" spans="1:114" ht="27.75" customHeight="1" x14ac:dyDescent="0.15">
      <c r="A811" s="146"/>
      <c r="B811" s="1016" t="s">
        <v>549</v>
      </c>
      <c r="C811" s="1016"/>
      <c r="D811" s="1016"/>
      <c r="E811" s="1016"/>
      <c r="F811" s="1016"/>
      <c r="G811" s="1016"/>
      <c r="H811" s="635"/>
      <c r="I811" s="716">
        <f>SUBTOTAL(9,I812:I823)</f>
        <v>39278</v>
      </c>
      <c r="J811" s="189">
        <f>SUBTOTAL(9,J812:J823)</f>
        <v>39815</v>
      </c>
      <c r="K811" s="379">
        <f t="shared" si="65"/>
        <v>-537</v>
      </c>
      <c r="M811"/>
      <c r="N811"/>
    </row>
    <row r="812" spans="1:114" s="155" customFormat="1" ht="27.75" customHeight="1" x14ac:dyDescent="0.15">
      <c r="A812" s="153"/>
      <c r="B812" s="764"/>
      <c r="C812" s="931" t="s">
        <v>549</v>
      </c>
      <c r="D812" s="932"/>
      <c r="E812" s="932"/>
      <c r="F812" s="932"/>
      <c r="G812" s="933"/>
      <c r="H812" s="634"/>
      <c r="I812" s="715">
        <f>SUBTOTAL(9,I813:I823)</f>
        <v>39278</v>
      </c>
      <c r="J812" s="499">
        <f>SUBTOTAL(9,J813:J823)</f>
        <v>39815</v>
      </c>
      <c r="K812" s="578">
        <f t="shared" si="65"/>
        <v>-537</v>
      </c>
      <c r="L812" s="421"/>
    </row>
    <row r="813" spans="1:114" s="155" customFormat="1" ht="27.75" customHeight="1" x14ac:dyDescent="0.15">
      <c r="A813" s="153"/>
      <c r="B813" s="764"/>
      <c r="C813" s="532"/>
      <c r="D813" s="916" t="s">
        <v>550</v>
      </c>
      <c r="E813" s="917"/>
      <c r="F813" s="917"/>
      <c r="G813" s="918"/>
      <c r="H813" s="595"/>
      <c r="I813" s="678">
        <f>SUBTOTAL(9,I814:I823)</f>
        <v>39278</v>
      </c>
      <c r="J813" s="8">
        <f>SUBTOTAL(9,J814:J823)</f>
        <v>39815</v>
      </c>
      <c r="K813" s="405">
        <f t="shared" si="65"/>
        <v>-537</v>
      </c>
      <c r="L813" s="421"/>
    </row>
    <row r="814" spans="1:114" ht="27.75" customHeight="1" x14ac:dyDescent="0.15">
      <c r="A814" s="153"/>
      <c r="B814" s="764"/>
      <c r="C814" s="532"/>
      <c r="D814" s="365"/>
      <c r="E814" s="926" t="s">
        <v>4</v>
      </c>
      <c r="F814" s="927"/>
      <c r="G814" s="930"/>
      <c r="H814" s="596"/>
      <c r="I814" s="670">
        <f>SUBTOTAL(9,I815:I818)</f>
        <v>27000</v>
      </c>
      <c r="J814" s="51">
        <f>SUBTOTAL(9,J815:J818)</f>
        <v>0</v>
      </c>
      <c r="K814" s="321">
        <f t="shared" si="65"/>
        <v>27000</v>
      </c>
      <c r="L814" s="420"/>
    </row>
    <row r="815" spans="1:114" ht="27" customHeight="1" x14ac:dyDescent="0.15">
      <c r="A815" s="153"/>
      <c r="B815" s="764"/>
      <c r="C815" s="532"/>
      <c r="D815" s="365"/>
      <c r="E815" s="365"/>
      <c r="F815" s="957" t="s">
        <v>8</v>
      </c>
      <c r="G815" s="958"/>
      <c r="H815" s="440"/>
      <c r="I815" s="672">
        <f>SUBTOTAL(9,I816:I816)</f>
        <v>20000</v>
      </c>
      <c r="J815" s="132">
        <f>SUBTOTAL(9,J816:J816)</f>
        <v>0</v>
      </c>
      <c r="K815" s="346">
        <f t="shared" ref="K815:K816" si="69">SUM(I815-J815)</f>
        <v>20000</v>
      </c>
      <c r="L815" s="420"/>
    </row>
    <row r="816" spans="1:114" ht="27" customHeight="1" x14ac:dyDescent="0.15">
      <c r="A816" s="153"/>
      <c r="B816" s="764"/>
      <c r="C816" s="532"/>
      <c r="D816" s="365"/>
      <c r="E816" s="365"/>
      <c r="F816" s="364"/>
      <c r="G816" s="365" t="s">
        <v>749</v>
      </c>
      <c r="H816" s="440" t="s">
        <v>973</v>
      </c>
      <c r="I816" s="672">
        <v>20000</v>
      </c>
      <c r="J816" s="176">
        <v>0</v>
      </c>
      <c r="K816" s="326">
        <f t="shared" si="69"/>
        <v>20000</v>
      </c>
      <c r="L816" s="420" t="s">
        <v>6</v>
      </c>
    </row>
    <row r="817" spans="1:14" ht="27" customHeight="1" x14ac:dyDescent="0.15">
      <c r="A817" s="153"/>
      <c r="B817" s="764"/>
      <c r="C817" s="532"/>
      <c r="D817" s="481"/>
      <c r="E817" s="481"/>
      <c r="F817" s="921" t="s">
        <v>16</v>
      </c>
      <c r="G817" s="922"/>
      <c r="H817" s="440"/>
      <c r="I817" s="672">
        <f>SUBTOTAL(9,I818:I818)</f>
        <v>7000</v>
      </c>
      <c r="J817" s="132">
        <f>SUBTOTAL(9,J818:J818)</f>
        <v>0</v>
      </c>
      <c r="K817" s="326">
        <f t="shared" ref="K817:K818" si="70">SUM(I817-J817)</f>
        <v>7000</v>
      </c>
      <c r="L817" s="420"/>
    </row>
    <row r="818" spans="1:14" ht="27" customHeight="1" x14ac:dyDescent="0.15">
      <c r="A818" s="153"/>
      <c r="B818" s="764"/>
      <c r="C818" s="532"/>
      <c r="D818" s="481"/>
      <c r="E818" s="481"/>
      <c r="F818" s="480"/>
      <c r="G818" s="481" t="s">
        <v>911</v>
      </c>
      <c r="H818" s="440" t="s">
        <v>974</v>
      </c>
      <c r="I818" s="672">
        <v>7000</v>
      </c>
      <c r="J818" s="176">
        <v>0</v>
      </c>
      <c r="K818" s="326">
        <f t="shared" si="70"/>
        <v>7000</v>
      </c>
      <c r="L818" s="420" t="s">
        <v>6</v>
      </c>
    </row>
    <row r="819" spans="1:14" ht="27.75" customHeight="1" x14ac:dyDescent="0.15">
      <c r="A819" s="153"/>
      <c r="B819" s="764"/>
      <c r="C819" s="532"/>
      <c r="D819" s="365"/>
      <c r="E819" s="914" t="s">
        <v>26</v>
      </c>
      <c r="F819" s="914"/>
      <c r="G819" s="914"/>
      <c r="H819" s="596"/>
      <c r="I819" s="670">
        <f>SUBTOTAL(9,I820:I823)</f>
        <v>12278</v>
      </c>
      <c r="J819" s="175">
        <f>SUBTOTAL(9,J820:J823)</f>
        <v>39815</v>
      </c>
      <c r="K819" s="321">
        <f t="shared" si="65"/>
        <v>-27537</v>
      </c>
      <c r="L819" s="420"/>
    </row>
    <row r="820" spans="1:14" ht="27" customHeight="1" x14ac:dyDescent="0.15">
      <c r="A820" s="153"/>
      <c r="B820" s="764"/>
      <c r="C820" s="532"/>
      <c r="D820" s="365"/>
      <c r="E820" s="352"/>
      <c r="F820" s="920" t="s">
        <v>27</v>
      </c>
      <c r="G820" s="920"/>
      <c r="H820" s="440"/>
      <c r="I820" s="672">
        <f>SUBTOTAL(9,I821:I823)</f>
        <v>12278</v>
      </c>
      <c r="J820" s="176">
        <f>SUBTOTAL(9,J821:J823)</f>
        <v>39815</v>
      </c>
      <c r="K820" s="346">
        <f t="shared" si="65"/>
        <v>-27537</v>
      </c>
      <c r="L820" s="420"/>
    </row>
    <row r="821" spans="1:14" ht="27" customHeight="1" x14ac:dyDescent="0.15">
      <c r="A821" s="153"/>
      <c r="B821" s="764"/>
      <c r="C821" s="532"/>
      <c r="D821" s="365"/>
      <c r="E821" s="365"/>
      <c r="F821" s="364"/>
      <c r="G821" s="282" t="s">
        <v>551</v>
      </c>
      <c r="H821" s="440" t="s">
        <v>976</v>
      </c>
      <c r="I821" s="672">
        <v>5000</v>
      </c>
      <c r="J821" s="176">
        <v>20000</v>
      </c>
      <c r="K821" s="326">
        <f t="shared" si="65"/>
        <v>-15000</v>
      </c>
      <c r="L821" s="420" t="s">
        <v>6</v>
      </c>
    </row>
    <row r="822" spans="1:14" ht="27" customHeight="1" x14ac:dyDescent="0.15">
      <c r="A822" s="156"/>
      <c r="B822" s="766"/>
      <c r="C822" s="14"/>
      <c r="D822" s="111"/>
      <c r="E822" s="111"/>
      <c r="F822" s="107"/>
      <c r="G822" s="282" t="s">
        <v>552</v>
      </c>
      <c r="H822" s="440" t="s">
        <v>975</v>
      </c>
      <c r="I822" s="672">
        <v>7000</v>
      </c>
      <c r="J822" s="176">
        <v>19815</v>
      </c>
      <c r="K822" s="326">
        <f t="shared" ref="K822" si="71">SUM(I822-J822)</f>
        <v>-12815</v>
      </c>
      <c r="L822" s="420"/>
    </row>
    <row r="823" spans="1:14" ht="27" customHeight="1" x14ac:dyDescent="0.15">
      <c r="A823" s="156"/>
      <c r="B823" s="766"/>
      <c r="C823" s="14"/>
      <c r="D823" s="111"/>
      <c r="E823" s="111"/>
      <c r="F823" s="107"/>
      <c r="G823" s="282" t="s">
        <v>748</v>
      </c>
      <c r="H823" s="440" t="s">
        <v>977</v>
      </c>
      <c r="I823" s="672">
        <v>278</v>
      </c>
      <c r="J823" s="176">
        <v>0</v>
      </c>
      <c r="K823" s="327">
        <f t="shared" si="65"/>
        <v>278</v>
      </c>
      <c r="L823" s="420"/>
    </row>
    <row r="824" spans="1:14" ht="27.75" customHeight="1" x14ac:dyDescent="0.15">
      <c r="A824" s="153"/>
      <c r="B824" s="967" t="s">
        <v>553</v>
      </c>
      <c r="C824" s="968"/>
      <c r="D824" s="968"/>
      <c r="E824" s="968"/>
      <c r="F824" s="968"/>
      <c r="G824" s="1017"/>
      <c r="H824" s="582"/>
      <c r="I824" s="716">
        <f>SUBTOTAL(9,I825:I829)</f>
        <v>50223</v>
      </c>
      <c r="J824" s="189">
        <f>SUBTOTAL(9,J825:J829)</f>
        <v>50138</v>
      </c>
      <c r="K824" s="379">
        <f t="shared" si="65"/>
        <v>85</v>
      </c>
      <c r="M824"/>
      <c r="N824"/>
    </row>
    <row r="825" spans="1:14" ht="27.75" customHeight="1" x14ac:dyDescent="0.15">
      <c r="A825" s="153"/>
      <c r="B825" s="764"/>
      <c r="C825" s="989" t="s">
        <v>553</v>
      </c>
      <c r="D825" s="989"/>
      <c r="E825" s="989"/>
      <c r="F825" s="989"/>
      <c r="G825" s="989"/>
      <c r="H825" s="621"/>
      <c r="I825" s="692">
        <f>SUBTOTAL(9,I826:I829)</f>
        <v>50223</v>
      </c>
      <c r="J825" s="173">
        <f>SUBTOTAL(9,J826:J829)</f>
        <v>50138</v>
      </c>
      <c r="K825" s="397">
        <f t="shared" si="65"/>
        <v>85</v>
      </c>
      <c r="M825"/>
      <c r="N825"/>
    </row>
    <row r="826" spans="1:14" ht="27.75" customHeight="1" x14ac:dyDescent="0.15">
      <c r="A826" s="153"/>
      <c r="B826" s="764"/>
      <c r="C826" s="154"/>
      <c r="D826" s="934" t="s">
        <v>553</v>
      </c>
      <c r="E826" s="934"/>
      <c r="F826" s="934"/>
      <c r="G826" s="934"/>
      <c r="H826" s="595"/>
      <c r="I826" s="678">
        <f>SUBTOTAL(9,I827:I829)</f>
        <v>50223</v>
      </c>
      <c r="J826" s="174">
        <f>SUBTOTAL(9,J827:J829)</f>
        <v>50138</v>
      </c>
      <c r="K826" s="380">
        <f t="shared" si="65"/>
        <v>85</v>
      </c>
      <c r="M826"/>
      <c r="N826"/>
    </row>
    <row r="827" spans="1:14" ht="27.75" customHeight="1" x14ac:dyDescent="0.15">
      <c r="A827" s="153"/>
      <c r="B827" s="764"/>
      <c r="C827" s="532"/>
      <c r="D827" s="365"/>
      <c r="E827" s="914" t="s">
        <v>554</v>
      </c>
      <c r="F827" s="914"/>
      <c r="G827" s="914"/>
      <c r="H827" s="596"/>
      <c r="I827" s="670">
        <f>SUBTOTAL(9,I828:I829)</f>
        <v>50223</v>
      </c>
      <c r="J827" s="175">
        <f>SUBTOTAL(9,J828:J829)</f>
        <v>50138</v>
      </c>
      <c r="K827" s="324">
        <f t="shared" si="65"/>
        <v>85</v>
      </c>
      <c r="M827"/>
      <c r="N827"/>
    </row>
    <row r="828" spans="1:14" ht="27.75" customHeight="1" x14ac:dyDescent="0.15">
      <c r="A828" s="153"/>
      <c r="B828" s="764"/>
      <c r="C828" s="532"/>
      <c r="D828" s="365"/>
      <c r="E828" s="350"/>
      <c r="F828" s="973" t="s">
        <v>555</v>
      </c>
      <c r="G828" s="973"/>
      <c r="H828" s="640"/>
      <c r="I828" s="665">
        <f>SUBTOTAL(9,I829)</f>
        <v>50223</v>
      </c>
      <c r="J828" s="182">
        <f>SUBTOTAL(9,J829)</f>
        <v>50138</v>
      </c>
      <c r="K828" s="326">
        <f t="shared" si="65"/>
        <v>85</v>
      </c>
      <c r="M828"/>
      <c r="N828"/>
    </row>
    <row r="829" spans="1:14" ht="27.75" customHeight="1" x14ac:dyDescent="0.15">
      <c r="A829" s="860"/>
      <c r="B829" s="767"/>
      <c r="C829" s="287"/>
      <c r="D829" s="754"/>
      <c r="E829" s="286"/>
      <c r="F829" s="801"/>
      <c r="G829" s="115" t="s">
        <v>556</v>
      </c>
      <c r="H829" s="603" t="s">
        <v>6</v>
      </c>
      <c r="I829" s="686">
        <v>50223</v>
      </c>
      <c r="J829" s="136">
        <v>50138</v>
      </c>
      <c r="K829" s="327">
        <f t="shared" si="65"/>
        <v>85</v>
      </c>
      <c r="M829"/>
      <c r="N829"/>
    </row>
    <row r="830" spans="1:14" ht="27.75" customHeight="1" x14ac:dyDescent="0.15">
      <c r="A830" s="153"/>
      <c r="B830" s="1013" t="s">
        <v>557</v>
      </c>
      <c r="C830" s="1014"/>
      <c r="D830" s="1014"/>
      <c r="E830" s="1014"/>
      <c r="F830" s="1014"/>
      <c r="G830" s="1015"/>
      <c r="H830" s="856"/>
      <c r="I830" s="857">
        <f>SUBTOTAL(9,I831:I835)</f>
        <v>13017</v>
      </c>
      <c r="J830" s="858">
        <f>SUBTOTAL(9,J831:J835)</f>
        <v>3003</v>
      </c>
      <c r="K830" s="859">
        <f t="shared" si="65"/>
        <v>10014</v>
      </c>
      <c r="M830"/>
      <c r="N830"/>
    </row>
    <row r="831" spans="1:14" ht="27.75" customHeight="1" x14ac:dyDescent="0.15">
      <c r="A831" s="153"/>
      <c r="B831" s="764"/>
      <c r="C831" s="989" t="s">
        <v>558</v>
      </c>
      <c r="D831" s="989"/>
      <c r="E831" s="989"/>
      <c r="F831" s="989"/>
      <c r="G831" s="989"/>
      <c r="H831" s="621"/>
      <c r="I831" s="692">
        <f>SUBTOTAL(9,I832:I835)</f>
        <v>13017</v>
      </c>
      <c r="J831" s="173">
        <f>SUBTOTAL(9,J832:J835)</f>
        <v>3003</v>
      </c>
      <c r="K831" s="397">
        <f t="shared" si="65"/>
        <v>10014</v>
      </c>
      <c r="M831"/>
      <c r="N831"/>
    </row>
    <row r="832" spans="1:14" ht="27.75" customHeight="1" x14ac:dyDescent="0.15">
      <c r="A832" s="153"/>
      <c r="B832" s="764"/>
      <c r="C832" s="158"/>
      <c r="D832" s="934" t="s">
        <v>558</v>
      </c>
      <c r="E832" s="934"/>
      <c r="F832" s="934"/>
      <c r="G832" s="934"/>
      <c r="H832" s="595"/>
      <c r="I832" s="678">
        <f>SUBTOTAL(9,I833:I835)</f>
        <v>13017</v>
      </c>
      <c r="J832" s="174">
        <f>SUBTOTAL(9,J833:J835)</f>
        <v>3003</v>
      </c>
      <c r="K832" s="380">
        <f t="shared" si="65"/>
        <v>10014</v>
      </c>
      <c r="M832"/>
      <c r="N832"/>
    </row>
    <row r="833" spans="1:14" ht="27.75" customHeight="1" x14ac:dyDescent="0.15">
      <c r="A833" s="153"/>
      <c r="B833" s="764"/>
      <c r="C833" s="532"/>
      <c r="D833" s="525"/>
      <c r="E833" s="914" t="s">
        <v>559</v>
      </c>
      <c r="F833" s="914"/>
      <c r="G833" s="914"/>
      <c r="H833" s="596"/>
      <c r="I833" s="670">
        <f>SUBTOTAL(9,I834:I835)</f>
        <v>13017</v>
      </c>
      <c r="J833" s="10">
        <f>SUBTOTAL(9,J834:J835)</f>
        <v>3003</v>
      </c>
      <c r="K833" s="321">
        <f t="shared" si="65"/>
        <v>10014</v>
      </c>
      <c r="M833"/>
      <c r="N833"/>
    </row>
    <row r="834" spans="1:14" ht="27.75" customHeight="1" x14ac:dyDescent="0.15">
      <c r="A834" s="153"/>
      <c r="B834" s="764"/>
      <c r="C834" s="798"/>
      <c r="D834" s="796"/>
      <c r="E834" s="794"/>
      <c r="F834" s="973" t="s">
        <v>560</v>
      </c>
      <c r="G834" s="973"/>
      <c r="H834" s="592"/>
      <c r="I834" s="671">
        <f>SUBTOTAL(9,I835)</f>
        <v>13017</v>
      </c>
      <c r="J834" s="330">
        <f>SUBTOTAL(9,J835)</f>
        <v>3003</v>
      </c>
      <c r="K834" s="390">
        <f t="shared" si="65"/>
        <v>10014</v>
      </c>
      <c r="M834"/>
      <c r="N834"/>
    </row>
    <row r="835" spans="1:14" ht="27.75" customHeight="1" x14ac:dyDescent="0.15">
      <c r="A835" s="861"/>
      <c r="B835" s="862"/>
      <c r="C835" s="287"/>
      <c r="D835" s="287"/>
      <c r="E835" s="286"/>
      <c r="F835" s="863"/>
      <c r="G835" s="754" t="s">
        <v>561</v>
      </c>
      <c r="H835" s="864" t="s">
        <v>978</v>
      </c>
      <c r="I835" s="866">
        <v>13017</v>
      </c>
      <c r="J835" s="177">
        <v>3003</v>
      </c>
      <c r="K835" s="865">
        <f>SUM(I835-J835)</f>
        <v>10014</v>
      </c>
      <c r="M835"/>
      <c r="N835"/>
    </row>
    <row r="836" spans="1:14" s="26" customFormat="1" ht="20.100000000000001" customHeight="1" x14ac:dyDescent="0.15">
      <c r="A836" s="23"/>
      <c r="B836" s="23"/>
      <c r="C836" s="769"/>
      <c r="D836" s="2"/>
      <c r="E836" s="2"/>
      <c r="F836" s="2"/>
      <c r="G836" s="2"/>
      <c r="H836" s="644"/>
      <c r="I836" s="721"/>
      <c r="J836" s="25"/>
      <c r="K836" s="24"/>
      <c r="L836" s="414"/>
    </row>
    <row r="837" spans="1:14" s="26" customFormat="1" ht="20.100000000000001" customHeight="1" x14ac:dyDescent="0.15">
      <c r="A837" s="23"/>
      <c r="B837" s="23"/>
      <c r="C837" s="769"/>
      <c r="D837" s="2"/>
      <c r="E837" s="2"/>
      <c r="F837" s="2"/>
      <c r="G837" s="2"/>
      <c r="H837" s="644"/>
      <c r="I837" s="721"/>
      <c r="J837" s="25"/>
      <c r="K837" s="24"/>
      <c r="L837" s="414"/>
    </row>
    <row r="838" spans="1:14" s="26" customFormat="1" ht="20.100000000000001" customHeight="1" x14ac:dyDescent="0.15">
      <c r="A838" s="23"/>
      <c r="B838" s="23"/>
      <c r="C838" s="769"/>
      <c r="D838" s="2"/>
      <c r="E838" s="2"/>
      <c r="F838" s="2"/>
      <c r="G838" s="2"/>
      <c r="H838" s="644"/>
      <c r="I838" s="721"/>
      <c r="J838" s="25"/>
      <c r="K838" s="24"/>
      <c r="L838" s="414"/>
    </row>
    <row r="839" spans="1:14" s="26" customFormat="1" ht="20.100000000000001" customHeight="1" x14ac:dyDescent="0.15">
      <c r="A839" s="23"/>
      <c r="B839" s="23"/>
      <c r="C839" s="769"/>
      <c r="D839" s="2"/>
      <c r="E839" s="2"/>
      <c r="F839" s="2"/>
      <c r="G839" s="2"/>
      <c r="H839" s="644"/>
      <c r="I839" s="721"/>
      <c r="J839" s="25"/>
      <c r="K839" s="24"/>
      <c r="L839" s="414"/>
    </row>
    <row r="840" spans="1:14" s="26" customFormat="1" ht="20.100000000000001" customHeight="1" x14ac:dyDescent="0.15">
      <c r="A840" s="23"/>
      <c r="B840" s="23"/>
      <c r="C840" s="769"/>
      <c r="D840" s="2"/>
      <c r="E840" s="2"/>
      <c r="F840" s="2"/>
      <c r="G840" s="2"/>
      <c r="H840" s="644"/>
      <c r="I840" s="721"/>
      <c r="J840" s="25"/>
      <c r="K840" s="24"/>
      <c r="L840" s="414"/>
    </row>
    <row r="841" spans="1:14" s="26" customFormat="1" ht="20.100000000000001" customHeight="1" x14ac:dyDescent="0.15">
      <c r="A841" s="23"/>
      <c r="B841" s="23"/>
      <c r="C841" s="769"/>
      <c r="D841" s="2"/>
      <c r="E841" s="2"/>
      <c r="F841" s="2"/>
      <c r="G841" s="2"/>
      <c r="H841" s="644"/>
      <c r="I841" s="721"/>
      <c r="J841" s="25"/>
      <c r="K841" s="24"/>
      <c r="L841" s="414"/>
    </row>
    <row r="842" spans="1:14" s="26" customFormat="1" ht="20.100000000000001" customHeight="1" x14ac:dyDescent="0.15">
      <c r="A842" s="23"/>
      <c r="B842" s="23"/>
      <c r="C842" s="769"/>
      <c r="D842" s="2"/>
      <c r="E842" s="2"/>
      <c r="F842" s="2"/>
      <c r="G842" s="2"/>
      <c r="H842" s="644"/>
      <c r="I842" s="721"/>
      <c r="J842" s="25"/>
      <c r="K842" s="24"/>
      <c r="L842" s="414"/>
    </row>
    <row r="843" spans="1:14" s="26" customFormat="1" ht="20.100000000000001" customHeight="1" x14ac:dyDescent="0.15">
      <c r="A843" s="23"/>
      <c r="B843" s="23"/>
      <c r="C843" s="769"/>
      <c r="D843" s="2"/>
      <c r="E843" s="2"/>
      <c r="F843" s="2"/>
      <c r="G843" s="2"/>
      <c r="H843" s="644"/>
      <c r="I843" s="721"/>
      <c r="J843" s="25"/>
      <c r="K843" s="24"/>
      <c r="L843" s="414"/>
    </row>
    <row r="844" spans="1:14" s="26" customFormat="1" ht="20.100000000000001" customHeight="1" x14ac:dyDescent="0.15">
      <c r="A844" s="23"/>
      <c r="B844" s="23"/>
      <c r="C844" s="769"/>
      <c r="D844" s="2"/>
      <c r="E844" s="2"/>
      <c r="F844" s="2"/>
      <c r="G844" s="2"/>
      <c r="H844" s="644"/>
      <c r="I844" s="721"/>
      <c r="J844" s="25"/>
      <c r="K844" s="24"/>
      <c r="L844" s="414"/>
    </row>
    <row r="845" spans="1:14" s="26" customFormat="1" ht="20.100000000000001" customHeight="1" x14ac:dyDescent="0.15">
      <c r="A845" s="23"/>
      <c r="B845" s="23"/>
      <c r="C845" s="769"/>
      <c r="D845" s="2"/>
      <c r="E845" s="2"/>
      <c r="F845" s="2"/>
      <c r="G845" s="2"/>
      <c r="H845" s="644"/>
      <c r="I845" s="721"/>
      <c r="J845" s="25"/>
      <c r="K845" s="24"/>
      <c r="L845" s="414"/>
    </row>
    <row r="846" spans="1:14" s="26" customFormat="1" ht="20.100000000000001" customHeight="1" x14ac:dyDescent="0.15">
      <c r="A846" s="23"/>
      <c r="B846" s="23"/>
      <c r="C846" s="769"/>
      <c r="D846" s="2"/>
      <c r="E846" s="2"/>
      <c r="F846" s="2"/>
      <c r="G846" s="2"/>
      <c r="H846" s="644"/>
      <c r="I846" s="721"/>
      <c r="J846" s="25"/>
      <c r="K846" s="24"/>
      <c r="L846" s="414"/>
    </row>
    <row r="847" spans="1:14" s="26" customFormat="1" ht="20.100000000000001" customHeight="1" x14ac:dyDescent="0.15">
      <c r="A847" s="23"/>
      <c r="B847" s="23"/>
      <c r="C847" s="769"/>
      <c r="D847" s="2"/>
      <c r="E847" s="2"/>
      <c r="F847" s="2"/>
      <c r="G847" s="2"/>
      <c r="H847" s="644"/>
      <c r="I847" s="721"/>
      <c r="J847" s="25"/>
      <c r="K847" s="24"/>
      <c r="L847" s="414"/>
    </row>
    <row r="848" spans="1:14" s="26" customFormat="1" ht="20.100000000000001" customHeight="1" x14ac:dyDescent="0.15">
      <c r="A848" s="23"/>
      <c r="B848" s="23"/>
      <c r="C848" s="769"/>
      <c r="D848" s="2"/>
      <c r="E848" s="2"/>
      <c r="F848" s="2"/>
      <c r="G848" s="2"/>
      <c r="H848" s="644"/>
      <c r="I848" s="721"/>
      <c r="J848" s="25"/>
      <c r="K848" s="24"/>
      <c r="L848" s="414"/>
    </row>
    <row r="849" spans="1:12" s="26" customFormat="1" ht="20.100000000000001" customHeight="1" x14ac:dyDescent="0.15">
      <c r="A849" s="23"/>
      <c r="B849" s="23"/>
      <c r="C849" s="769"/>
      <c r="D849" s="2"/>
      <c r="E849" s="2"/>
      <c r="F849" s="2"/>
      <c r="G849" s="2"/>
      <c r="H849" s="644"/>
      <c r="I849" s="721"/>
      <c r="J849" s="25"/>
      <c r="K849" s="24"/>
      <c r="L849" s="414"/>
    </row>
    <row r="850" spans="1:12" s="26" customFormat="1" ht="20.100000000000001" customHeight="1" x14ac:dyDescent="0.15">
      <c r="A850" s="23"/>
      <c r="B850" s="23"/>
      <c r="C850" s="769"/>
      <c r="D850" s="2"/>
      <c r="E850" s="2"/>
      <c r="F850" s="2"/>
      <c r="G850" s="2"/>
      <c r="H850" s="644"/>
      <c r="I850" s="721"/>
      <c r="J850" s="25"/>
      <c r="K850" s="24"/>
      <c r="L850" s="414"/>
    </row>
    <row r="851" spans="1:12" s="26" customFormat="1" ht="20.100000000000001" customHeight="1" x14ac:dyDescent="0.15">
      <c r="A851" s="23"/>
      <c r="B851" s="23"/>
      <c r="C851" s="769"/>
      <c r="D851" s="2"/>
      <c r="E851" s="2"/>
      <c r="F851" s="2"/>
      <c r="G851" s="2"/>
      <c r="H851" s="644"/>
      <c r="I851" s="721"/>
      <c r="J851" s="25"/>
      <c r="K851" s="24"/>
      <c r="L851" s="414"/>
    </row>
    <row r="852" spans="1:12" s="26" customFormat="1" ht="20.100000000000001" customHeight="1" x14ac:dyDescent="0.15">
      <c r="A852" s="23"/>
      <c r="B852" s="23"/>
      <c r="C852" s="769"/>
      <c r="D852" s="2"/>
      <c r="E852" s="2"/>
      <c r="F852" s="2"/>
      <c r="G852" s="2"/>
      <c r="H852" s="644"/>
      <c r="I852" s="721"/>
      <c r="J852" s="25"/>
      <c r="K852" s="24"/>
      <c r="L852" s="414"/>
    </row>
    <row r="853" spans="1:12" s="26" customFormat="1" ht="20.100000000000001" customHeight="1" x14ac:dyDescent="0.15">
      <c r="A853" s="23"/>
      <c r="B853" s="23"/>
      <c r="C853" s="769"/>
      <c r="D853" s="2"/>
      <c r="E853" s="2"/>
      <c r="F853" s="2"/>
      <c r="G853" s="2"/>
      <c r="H853" s="644"/>
      <c r="I853" s="721"/>
      <c r="J853" s="25"/>
      <c r="K853" s="24"/>
      <c r="L853" s="414"/>
    </row>
    <row r="854" spans="1:12" s="26" customFormat="1" ht="20.100000000000001" customHeight="1" x14ac:dyDescent="0.15">
      <c r="A854" s="23"/>
      <c r="B854" s="23"/>
      <c r="C854" s="769"/>
      <c r="D854" s="2"/>
      <c r="E854" s="2"/>
      <c r="F854" s="2"/>
      <c r="G854" s="2"/>
      <c r="H854" s="644"/>
      <c r="I854" s="721"/>
      <c r="J854" s="25"/>
      <c r="K854" s="24"/>
      <c r="L854" s="414"/>
    </row>
    <row r="855" spans="1:12" s="26" customFormat="1" ht="20.100000000000001" customHeight="1" x14ac:dyDescent="0.15">
      <c r="A855" s="23"/>
      <c r="B855" s="23"/>
      <c r="C855" s="769"/>
      <c r="D855" s="2"/>
      <c r="E855" s="2"/>
      <c r="F855" s="2"/>
      <c r="G855" s="2"/>
      <c r="H855" s="644"/>
      <c r="I855" s="721"/>
      <c r="J855" s="25"/>
      <c r="K855" s="24"/>
      <c r="L855" s="414"/>
    </row>
    <row r="856" spans="1:12" s="26" customFormat="1" ht="20.100000000000001" customHeight="1" x14ac:dyDescent="0.15">
      <c r="A856" s="23"/>
      <c r="B856" s="23"/>
      <c r="C856" s="769"/>
      <c r="D856" s="2"/>
      <c r="E856" s="2"/>
      <c r="F856" s="2"/>
      <c r="G856" s="2"/>
      <c r="H856" s="644"/>
      <c r="I856" s="721"/>
      <c r="J856" s="25"/>
      <c r="K856" s="24"/>
      <c r="L856" s="414"/>
    </row>
    <row r="857" spans="1:12" s="26" customFormat="1" ht="20.100000000000001" customHeight="1" x14ac:dyDescent="0.15">
      <c r="A857" s="23"/>
      <c r="B857" s="23"/>
      <c r="C857" s="769"/>
      <c r="D857" s="2"/>
      <c r="E857" s="2"/>
      <c r="F857" s="2"/>
      <c r="G857" s="2"/>
      <c r="H857" s="644"/>
      <c r="I857" s="721"/>
      <c r="J857" s="25"/>
      <c r="K857" s="24"/>
      <c r="L857" s="414"/>
    </row>
    <row r="858" spans="1:12" s="26" customFormat="1" ht="20.100000000000001" customHeight="1" x14ac:dyDescent="0.15">
      <c r="A858" s="23"/>
      <c r="B858" s="23"/>
      <c r="C858" s="769"/>
      <c r="D858" s="2"/>
      <c r="E858" s="2"/>
      <c r="F858" s="2"/>
      <c r="G858" s="2"/>
      <c r="H858" s="644"/>
      <c r="I858" s="721"/>
      <c r="J858" s="25"/>
      <c r="K858" s="24"/>
      <c r="L858" s="414"/>
    </row>
    <row r="859" spans="1:12" s="26" customFormat="1" ht="20.100000000000001" customHeight="1" x14ac:dyDescent="0.15">
      <c r="A859" s="23"/>
      <c r="B859" s="23"/>
      <c r="C859" s="769"/>
      <c r="D859" s="2"/>
      <c r="E859" s="2"/>
      <c r="F859" s="2"/>
      <c r="G859" s="2"/>
      <c r="H859" s="644"/>
      <c r="I859" s="721"/>
      <c r="J859" s="25"/>
      <c r="K859" s="24"/>
      <c r="L859" s="414"/>
    </row>
    <row r="860" spans="1:12" s="26" customFormat="1" ht="20.100000000000001" customHeight="1" x14ac:dyDescent="0.15">
      <c r="A860" s="23"/>
      <c r="B860" s="23"/>
      <c r="C860" s="769"/>
      <c r="D860" s="2"/>
      <c r="E860" s="2"/>
      <c r="F860" s="2"/>
      <c r="G860" s="2"/>
      <c r="H860" s="644"/>
      <c r="I860" s="721"/>
      <c r="J860" s="25"/>
      <c r="K860" s="24"/>
      <c r="L860" s="414"/>
    </row>
    <row r="861" spans="1:12" s="26" customFormat="1" ht="20.100000000000001" customHeight="1" x14ac:dyDescent="0.15">
      <c r="A861" s="23"/>
      <c r="B861" s="23"/>
      <c r="C861" s="769"/>
      <c r="D861" s="2"/>
      <c r="E861" s="2"/>
      <c r="F861" s="2"/>
      <c r="G861" s="2"/>
      <c r="H861" s="644"/>
      <c r="I861" s="721"/>
      <c r="J861" s="25"/>
      <c r="K861" s="24"/>
      <c r="L861" s="414"/>
    </row>
    <row r="862" spans="1:12" s="26" customFormat="1" ht="20.100000000000001" customHeight="1" x14ac:dyDescent="0.15">
      <c r="A862" s="23"/>
      <c r="B862" s="23"/>
      <c r="C862" s="769"/>
      <c r="D862" s="2"/>
      <c r="E862" s="2"/>
      <c r="F862" s="2"/>
      <c r="G862" s="2"/>
      <c r="H862" s="644"/>
      <c r="I862" s="721"/>
      <c r="J862" s="25"/>
      <c r="K862" s="24"/>
      <c r="L862" s="414"/>
    </row>
    <row r="863" spans="1:12" s="26" customFormat="1" ht="20.100000000000001" customHeight="1" x14ac:dyDescent="0.15">
      <c r="A863" s="23"/>
      <c r="B863" s="23"/>
      <c r="C863" s="769"/>
      <c r="D863" s="2"/>
      <c r="E863" s="2"/>
      <c r="F863" s="2"/>
      <c r="G863" s="2"/>
      <c r="H863" s="644"/>
      <c r="I863" s="721"/>
      <c r="J863" s="25"/>
      <c r="K863" s="24"/>
      <c r="L863" s="414"/>
    </row>
    <row r="864" spans="1:12" s="26" customFormat="1" ht="20.100000000000001" customHeight="1" x14ac:dyDescent="0.15">
      <c r="A864" s="23"/>
      <c r="B864" s="23"/>
      <c r="C864" s="769"/>
      <c r="D864" s="2"/>
      <c r="E864" s="2"/>
      <c r="F864" s="2"/>
      <c r="G864" s="2"/>
      <c r="H864" s="644"/>
      <c r="I864" s="721"/>
      <c r="J864" s="25"/>
      <c r="K864" s="24"/>
      <c r="L864" s="414"/>
    </row>
    <row r="865" spans="1:12" s="26" customFormat="1" ht="20.100000000000001" customHeight="1" x14ac:dyDescent="0.15">
      <c r="A865" s="23"/>
      <c r="B865" s="23"/>
      <c r="C865" s="769"/>
      <c r="D865" s="2"/>
      <c r="E865" s="2"/>
      <c r="F865" s="2"/>
      <c r="G865" s="2"/>
      <c r="H865" s="644"/>
      <c r="I865" s="721"/>
      <c r="J865" s="25"/>
      <c r="K865" s="24"/>
      <c r="L865" s="414"/>
    </row>
    <row r="866" spans="1:12" s="26" customFormat="1" ht="20.100000000000001" customHeight="1" x14ac:dyDescent="0.15">
      <c r="A866" s="23"/>
      <c r="B866" s="23"/>
      <c r="C866" s="769"/>
      <c r="D866" s="2"/>
      <c r="E866" s="2"/>
      <c r="F866" s="2"/>
      <c r="G866" s="2"/>
      <c r="H866" s="644"/>
      <c r="I866" s="721"/>
      <c r="J866" s="25"/>
      <c r="K866" s="24"/>
      <c r="L866" s="414"/>
    </row>
    <row r="867" spans="1:12" s="26" customFormat="1" ht="20.100000000000001" customHeight="1" x14ac:dyDescent="0.15">
      <c r="A867" s="23"/>
      <c r="B867" s="23"/>
      <c r="C867" s="769"/>
      <c r="D867" s="2"/>
      <c r="E867" s="2"/>
      <c r="F867" s="2"/>
      <c r="G867" s="2"/>
      <c r="H867" s="644"/>
      <c r="I867" s="721"/>
      <c r="J867" s="25"/>
      <c r="K867" s="24"/>
      <c r="L867" s="414"/>
    </row>
    <row r="868" spans="1:12" s="26" customFormat="1" ht="20.100000000000001" customHeight="1" x14ac:dyDescent="0.15">
      <c r="A868" s="23"/>
      <c r="B868" s="23"/>
      <c r="C868" s="769"/>
      <c r="D868" s="2"/>
      <c r="E868" s="2"/>
      <c r="F868" s="2"/>
      <c r="G868" s="2"/>
      <c r="H868" s="644"/>
      <c r="I868" s="721"/>
      <c r="J868" s="25"/>
      <c r="K868" s="24"/>
      <c r="L868" s="414"/>
    </row>
    <row r="869" spans="1:12" s="26" customFormat="1" ht="20.100000000000001" customHeight="1" x14ac:dyDescent="0.15">
      <c r="A869" s="23"/>
      <c r="B869" s="23"/>
      <c r="C869" s="769"/>
      <c r="D869" s="2"/>
      <c r="E869" s="2"/>
      <c r="F869" s="2"/>
      <c r="G869" s="2"/>
      <c r="H869" s="644"/>
      <c r="I869" s="721"/>
      <c r="J869" s="25"/>
      <c r="K869" s="24"/>
      <c r="L869" s="414"/>
    </row>
    <row r="870" spans="1:12" s="26" customFormat="1" ht="20.100000000000001" customHeight="1" x14ac:dyDescent="0.15">
      <c r="A870" s="23"/>
      <c r="B870" s="23"/>
      <c r="C870" s="769"/>
      <c r="D870" s="2"/>
      <c r="E870" s="2"/>
      <c r="F870" s="2"/>
      <c r="G870" s="2"/>
      <c r="H870" s="644"/>
      <c r="I870" s="721"/>
      <c r="J870" s="25"/>
      <c r="K870" s="24"/>
      <c r="L870" s="414"/>
    </row>
    <row r="871" spans="1:12" s="26" customFormat="1" ht="20.100000000000001" customHeight="1" x14ac:dyDescent="0.15">
      <c r="A871" s="23"/>
      <c r="B871" s="23"/>
      <c r="C871" s="769"/>
      <c r="D871" s="2"/>
      <c r="E871" s="2"/>
      <c r="F871" s="2"/>
      <c r="G871" s="2"/>
      <c r="H871" s="644"/>
      <c r="I871" s="721"/>
      <c r="J871" s="25"/>
      <c r="K871" s="24"/>
      <c r="L871" s="414"/>
    </row>
    <row r="872" spans="1:12" s="26" customFormat="1" ht="20.100000000000001" customHeight="1" x14ac:dyDescent="0.15">
      <c r="A872" s="23"/>
      <c r="B872" s="23"/>
      <c r="C872" s="769"/>
      <c r="D872" s="2"/>
      <c r="E872" s="2"/>
      <c r="F872" s="2"/>
      <c r="G872" s="2"/>
      <c r="H872" s="644"/>
      <c r="I872" s="721"/>
      <c r="J872" s="25"/>
      <c r="K872" s="24"/>
      <c r="L872" s="414"/>
    </row>
    <row r="873" spans="1:12" s="26" customFormat="1" ht="20.100000000000001" customHeight="1" x14ac:dyDescent="0.15">
      <c r="A873" s="23"/>
      <c r="B873" s="23"/>
      <c r="C873" s="769"/>
      <c r="D873" s="2"/>
      <c r="E873" s="2"/>
      <c r="F873" s="2"/>
      <c r="G873" s="2"/>
      <c r="H873" s="644"/>
      <c r="I873" s="721"/>
      <c r="J873" s="25"/>
      <c r="K873" s="24"/>
      <c r="L873" s="414"/>
    </row>
    <row r="874" spans="1:12" s="26" customFormat="1" ht="20.100000000000001" customHeight="1" x14ac:dyDescent="0.15">
      <c r="A874" s="23"/>
      <c r="B874" s="23"/>
      <c r="C874" s="769"/>
      <c r="D874" s="2"/>
      <c r="E874" s="2"/>
      <c r="F874" s="2"/>
      <c r="G874" s="2"/>
      <c r="H874" s="644"/>
      <c r="I874" s="721"/>
      <c r="J874" s="25"/>
      <c r="K874" s="24"/>
      <c r="L874" s="414"/>
    </row>
    <row r="875" spans="1:12" s="26" customFormat="1" ht="20.100000000000001" customHeight="1" x14ac:dyDescent="0.15">
      <c r="A875" s="23"/>
      <c r="B875" s="23"/>
      <c r="C875" s="769"/>
      <c r="D875" s="2"/>
      <c r="E875" s="2"/>
      <c r="F875" s="2"/>
      <c r="G875" s="2"/>
      <c r="H875" s="644"/>
      <c r="I875" s="721"/>
      <c r="J875" s="25"/>
      <c r="K875" s="24"/>
      <c r="L875" s="414"/>
    </row>
    <row r="876" spans="1:12" s="26" customFormat="1" ht="20.100000000000001" customHeight="1" x14ac:dyDescent="0.15">
      <c r="A876" s="23"/>
      <c r="B876" s="23"/>
      <c r="C876" s="769"/>
      <c r="D876" s="2"/>
      <c r="E876" s="2"/>
      <c r="F876" s="2"/>
      <c r="G876" s="2"/>
      <c r="H876" s="644"/>
      <c r="I876" s="721"/>
      <c r="J876" s="25"/>
      <c r="K876" s="24"/>
      <c r="L876" s="414"/>
    </row>
    <row r="877" spans="1:12" s="26" customFormat="1" ht="20.100000000000001" customHeight="1" x14ac:dyDescent="0.15">
      <c r="A877" s="23"/>
      <c r="B877" s="23"/>
      <c r="C877" s="769"/>
      <c r="D877" s="2"/>
      <c r="E877" s="2"/>
      <c r="F877" s="2"/>
      <c r="G877" s="2"/>
      <c r="H877" s="644"/>
      <c r="I877" s="721"/>
      <c r="J877" s="25"/>
      <c r="K877" s="24"/>
      <c r="L877" s="414"/>
    </row>
    <row r="878" spans="1:12" s="26" customFormat="1" ht="20.100000000000001" customHeight="1" x14ac:dyDescent="0.15">
      <c r="A878" s="23"/>
      <c r="B878" s="23"/>
      <c r="C878" s="769"/>
      <c r="D878" s="2"/>
      <c r="E878" s="2"/>
      <c r="F878" s="2"/>
      <c r="G878" s="2"/>
      <c r="H878" s="644"/>
      <c r="I878" s="721"/>
      <c r="J878" s="25"/>
      <c r="K878" s="24"/>
      <c r="L878" s="414"/>
    </row>
    <row r="879" spans="1:12" s="26" customFormat="1" ht="20.100000000000001" customHeight="1" x14ac:dyDescent="0.15">
      <c r="A879" s="23"/>
      <c r="B879" s="23"/>
      <c r="C879" s="769"/>
      <c r="D879" s="2"/>
      <c r="E879" s="2"/>
      <c r="F879" s="2"/>
      <c r="G879" s="2"/>
      <c r="H879" s="644"/>
      <c r="I879" s="721"/>
      <c r="J879" s="25"/>
      <c r="K879" s="24"/>
      <c r="L879" s="414"/>
    </row>
    <row r="880" spans="1:12" s="26" customFormat="1" ht="20.100000000000001" customHeight="1" x14ac:dyDescent="0.15">
      <c r="A880" s="23"/>
      <c r="B880" s="23"/>
      <c r="C880" s="769"/>
      <c r="D880" s="2"/>
      <c r="E880" s="2"/>
      <c r="F880" s="2"/>
      <c r="G880" s="2"/>
      <c r="H880" s="644"/>
      <c r="I880" s="721"/>
      <c r="J880" s="25"/>
      <c r="K880" s="24"/>
      <c r="L880" s="414"/>
    </row>
    <row r="881" spans="1:12" s="26" customFormat="1" ht="20.100000000000001" customHeight="1" x14ac:dyDescent="0.15">
      <c r="A881" s="23"/>
      <c r="B881" s="23"/>
      <c r="C881" s="769"/>
      <c r="D881" s="2"/>
      <c r="E881" s="2"/>
      <c r="F881" s="2"/>
      <c r="G881" s="2"/>
      <c r="H881" s="644"/>
      <c r="I881" s="721"/>
      <c r="J881" s="25"/>
      <c r="K881" s="24"/>
      <c r="L881" s="414"/>
    </row>
    <row r="882" spans="1:12" s="26" customFormat="1" ht="20.100000000000001" customHeight="1" x14ac:dyDescent="0.15">
      <c r="A882" s="23"/>
      <c r="B882" s="23"/>
      <c r="C882" s="769"/>
      <c r="D882" s="2"/>
      <c r="E882" s="2"/>
      <c r="F882" s="2"/>
      <c r="G882" s="2"/>
      <c r="H882" s="644"/>
      <c r="I882" s="721"/>
      <c r="J882" s="25"/>
      <c r="K882" s="24"/>
      <c r="L882" s="414"/>
    </row>
    <row r="883" spans="1:12" s="26" customFormat="1" ht="20.100000000000001" customHeight="1" x14ac:dyDescent="0.15">
      <c r="A883" s="23"/>
      <c r="B883" s="23"/>
      <c r="C883" s="769"/>
      <c r="D883" s="2"/>
      <c r="E883" s="2"/>
      <c r="F883" s="2"/>
      <c r="G883" s="2"/>
      <c r="H883" s="644"/>
      <c r="I883" s="721"/>
      <c r="J883" s="25"/>
      <c r="K883" s="24"/>
      <c r="L883" s="414"/>
    </row>
    <row r="884" spans="1:12" s="26" customFormat="1" ht="20.100000000000001" customHeight="1" x14ac:dyDescent="0.15">
      <c r="A884" s="23"/>
      <c r="B884" s="23"/>
      <c r="C884" s="769"/>
      <c r="D884" s="2"/>
      <c r="E884" s="2"/>
      <c r="F884" s="2"/>
      <c r="G884" s="2"/>
      <c r="H884" s="644"/>
      <c r="I884" s="721"/>
      <c r="J884" s="25"/>
      <c r="K884" s="24"/>
      <c r="L884" s="414"/>
    </row>
    <row r="885" spans="1:12" s="26" customFormat="1" ht="20.100000000000001" customHeight="1" x14ac:dyDescent="0.15">
      <c r="A885" s="23"/>
      <c r="B885" s="23"/>
      <c r="C885" s="769"/>
      <c r="D885" s="2"/>
      <c r="E885" s="2"/>
      <c r="F885" s="2"/>
      <c r="G885" s="2"/>
      <c r="H885" s="644"/>
      <c r="I885" s="721"/>
      <c r="J885" s="25"/>
      <c r="K885" s="24"/>
      <c r="L885" s="414"/>
    </row>
    <row r="886" spans="1:12" s="26" customFormat="1" ht="20.100000000000001" customHeight="1" x14ac:dyDescent="0.15">
      <c r="A886" s="23"/>
      <c r="B886" s="23"/>
      <c r="C886" s="769"/>
      <c r="D886" s="2"/>
      <c r="E886" s="2"/>
      <c r="F886" s="2"/>
      <c r="G886" s="2"/>
      <c r="H886" s="644"/>
      <c r="I886" s="721"/>
      <c r="J886" s="25"/>
      <c r="K886" s="24"/>
      <c r="L886" s="414"/>
    </row>
    <row r="887" spans="1:12" s="26" customFormat="1" ht="20.100000000000001" customHeight="1" x14ac:dyDescent="0.15">
      <c r="A887" s="23"/>
      <c r="B887" s="23"/>
      <c r="C887" s="769"/>
      <c r="D887" s="2"/>
      <c r="E887" s="2"/>
      <c r="F887" s="2"/>
      <c r="G887" s="2"/>
      <c r="H887" s="644"/>
      <c r="I887" s="721"/>
      <c r="J887" s="25"/>
      <c r="K887" s="24"/>
      <c r="L887" s="414"/>
    </row>
    <row r="888" spans="1:12" s="26" customFormat="1" ht="20.100000000000001" customHeight="1" x14ac:dyDescent="0.15">
      <c r="A888" s="23"/>
      <c r="B888" s="23"/>
      <c r="C888" s="769"/>
      <c r="D888" s="2"/>
      <c r="E888" s="2"/>
      <c r="F888" s="2"/>
      <c r="G888" s="2"/>
      <c r="H888" s="644"/>
      <c r="I888" s="721"/>
      <c r="J888" s="25"/>
      <c r="K888" s="24"/>
      <c r="L888" s="414"/>
    </row>
    <row r="889" spans="1:12" s="26" customFormat="1" ht="20.100000000000001" customHeight="1" x14ac:dyDescent="0.15">
      <c r="A889" s="23"/>
      <c r="B889" s="23"/>
      <c r="C889" s="769"/>
      <c r="D889" s="2"/>
      <c r="E889" s="2"/>
      <c r="F889" s="2"/>
      <c r="G889" s="2"/>
      <c r="H889" s="644"/>
      <c r="I889" s="721"/>
      <c r="J889" s="25"/>
      <c r="K889" s="24"/>
      <c r="L889" s="414"/>
    </row>
    <row r="890" spans="1:12" s="26" customFormat="1" ht="20.100000000000001" customHeight="1" x14ac:dyDescent="0.15">
      <c r="A890" s="23"/>
      <c r="B890" s="23"/>
      <c r="C890" s="769"/>
      <c r="D890" s="2"/>
      <c r="E890" s="2"/>
      <c r="F890" s="2"/>
      <c r="G890" s="2"/>
      <c r="H890" s="644"/>
      <c r="I890" s="721"/>
      <c r="J890" s="25"/>
      <c r="K890" s="24"/>
      <c r="L890" s="414"/>
    </row>
    <row r="891" spans="1:12" s="26" customFormat="1" ht="20.100000000000001" customHeight="1" x14ac:dyDescent="0.15">
      <c r="A891" s="23"/>
      <c r="B891" s="23"/>
      <c r="C891" s="769"/>
      <c r="D891" s="2"/>
      <c r="E891" s="2"/>
      <c r="F891" s="2"/>
      <c r="G891" s="2"/>
      <c r="H891" s="644"/>
      <c r="I891" s="721"/>
      <c r="J891" s="25"/>
      <c r="K891" s="24"/>
      <c r="L891" s="414"/>
    </row>
    <row r="892" spans="1:12" s="26" customFormat="1" ht="20.100000000000001" customHeight="1" x14ac:dyDescent="0.15">
      <c r="A892" s="23"/>
      <c r="B892" s="23"/>
      <c r="C892" s="769"/>
      <c r="D892" s="2"/>
      <c r="E892" s="2"/>
      <c r="F892" s="2"/>
      <c r="G892" s="2"/>
      <c r="H892" s="644"/>
      <c r="I892" s="721"/>
      <c r="J892" s="25"/>
      <c r="K892" s="24"/>
      <c r="L892" s="414"/>
    </row>
    <row r="893" spans="1:12" s="26" customFormat="1" ht="20.100000000000001" customHeight="1" x14ac:dyDescent="0.15">
      <c r="A893" s="23"/>
      <c r="B893" s="23"/>
      <c r="C893" s="769"/>
      <c r="D893" s="2"/>
      <c r="E893" s="2"/>
      <c r="F893" s="2"/>
      <c r="G893" s="2"/>
      <c r="H893" s="644"/>
      <c r="I893" s="721"/>
      <c r="J893" s="25"/>
      <c r="K893" s="24"/>
      <c r="L893" s="414"/>
    </row>
    <row r="894" spans="1:12" s="26" customFormat="1" ht="20.100000000000001" customHeight="1" x14ac:dyDescent="0.15">
      <c r="A894" s="23"/>
      <c r="B894" s="23"/>
      <c r="C894" s="769"/>
      <c r="D894" s="2"/>
      <c r="E894" s="2"/>
      <c r="F894" s="2"/>
      <c r="G894" s="2"/>
      <c r="H894" s="644"/>
      <c r="I894" s="721"/>
      <c r="J894" s="25"/>
      <c r="K894" s="24"/>
      <c r="L894" s="414"/>
    </row>
    <row r="895" spans="1:12" s="26" customFormat="1" ht="20.100000000000001" customHeight="1" x14ac:dyDescent="0.15">
      <c r="A895" s="23"/>
      <c r="B895" s="23"/>
      <c r="C895" s="769"/>
      <c r="D895" s="2"/>
      <c r="E895" s="2"/>
      <c r="F895" s="2"/>
      <c r="G895" s="2"/>
      <c r="H895" s="644"/>
      <c r="I895" s="721"/>
      <c r="J895" s="25"/>
      <c r="K895" s="24"/>
      <c r="L895" s="414"/>
    </row>
    <row r="896" spans="1:12" s="26" customFormat="1" ht="20.100000000000001" customHeight="1" x14ac:dyDescent="0.15">
      <c r="A896" s="23"/>
      <c r="B896" s="23"/>
      <c r="C896" s="769"/>
      <c r="D896" s="2"/>
      <c r="E896" s="2"/>
      <c r="F896" s="2"/>
      <c r="G896" s="2"/>
      <c r="H896" s="644"/>
      <c r="I896" s="721"/>
      <c r="J896" s="25"/>
      <c r="K896" s="24"/>
      <c r="L896" s="414"/>
    </row>
    <row r="897" spans="1:12" s="26" customFormat="1" ht="20.100000000000001" customHeight="1" x14ac:dyDescent="0.15">
      <c r="A897" s="23"/>
      <c r="B897" s="23"/>
      <c r="C897" s="769"/>
      <c r="D897" s="2"/>
      <c r="E897" s="2"/>
      <c r="F897" s="2"/>
      <c r="G897" s="2"/>
      <c r="H897" s="644"/>
      <c r="I897" s="721"/>
      <c r="J897" s="25"/>
      <c r="K897" s="24"/>
      <c r="L897" s="414"/>
    </row>
    <row r="898" spans="1:12" s="26" customFormat="1" ht="20.100000000000001" customHeight="1" x14ac:dyDescent="0.15">
      <c r="A898" s="23"/>
      <c r="B898" s="23"/>
      <c r="C898" s="769"/>
      <c r="D898" s="2"/>
      <c r="E898" s="2"/>
      <c r="F898" s="2"/>
      <c r="G898" s="2"/>
      <c r="H898" s="644"/>
      <c r="I898" s="721"/>
      <c r="J898" s="25"/>
      <c r="K898" s="24"/>
      <c r="L898" s="414"/>
    </row>
    <row r="899" spans="1:12" s="26" customFormat="1" ht="20.100000000000001" customHeight="1" x14ac:dyDescent="0.15">
      <c r="A899" s="23"/>
      <c r="B899" s="23"/>
      <c r="C899" s="769"/>
      <c r="D899" s="2"/>
      <c r="E899" s="2"/>
      <c r="F899" s="2"/>
      <c r="G899" s="2"/>
      <c r="H899" s="644"/>
      <c r="I899" s="721"/>
      <c r="J899" s="25"/>
      <c r="K899" s="24"/>
      <c r="L899" s="414"/>
    </row>
    <row r="900" spans="1:12" s="26" customFormat="1" ht="20.100000000000001" customHeight="1" x14ac:dyDescent="0.15">
      <c r="A900" s="23"/>
      <c r="B900" s="23"/>
      <c r="C900" s="769"/>
      <c r="D900" s="2"/>
      <c r="E900" s="2"/>
      <c r="F900" s="2"/>
      <c r="G900" s="2"/>
      <c r="H900" s="644"/>
      <c r="I900" s="721"/>
      <c r="J900" s="25"/>
      <c r="K900" s="24"/>
      <c r="L900" s="414"/>
    </row>
    <row r="901" spans="1:12" s="26" customFormat="1" ht="20.100000000000001" customHeight="1" x14ac:dyDescent="0.15">
      <c r="A901" s="23"/>
      <c r="B901" s="23"/>
      <c r="C901" s="769"/>
      <c r="D901" s="2"/>
      <c r="E901" s="2"/>
      <c r="F901" s="2"/>
      <c r="G901" s="2"/>
      <c r="H901" s="644"/>
      <c r="I901" s="721"/>
      <c r="J901" s="25"/>
      <c r="K901" s="24"/>
      <c r="L901" s="414"/>
    </row>
    <row r="902" spans="1:12" s="26" customFormat="1" ht="20.100000000000001" customHeight="1" x14ac:dyDescent="0.15">
      <c r="A902" s="23"/>
      <c r="B902" s="23"/>
      <c r="C902" s="769"/>
      <c r="D902" s="2"/>
      <c r="E902" s="2"/>
      <c r="F902" s="2"/>
      <c r="G902" s="2"/>
      <c r="H902" s="644"/>
      <c r="I902" s="721"/>
      <c r="J902" s="25"/>
      <c r="K902" s="24"/>
      <c r="L902" s="414"/>
    </row>
    <row r="903" spans="1:12" s="26" customFormat="1" ht="20.100000000000001" customHeight="1" x14ac:dyDescent="0.15">
      <c r="A903" s="23"/>
      <c r="B903" s="23"/>
      <c r="C903" s="769"/>
      <c r="D903" s="2"/>
      <c r="E903" s="2"/>
      <c r="F903" s="2"/>
      <c r="G903" s="2"/>
      <c r="H903" s="644"/>
      <c r="I903" s="721"/>
      <c r="J903" s="25"/>
      <c r="K903" s="24"/>
      <c r="L903" s="414"/>
    </row>
    <row r="904" spans="1:12" s="26" customFormat="1" ht="20.100000000000001" customHeight="1" x14ac:dyDescent="0.15">
      <c r="A904" s="23"/>
      <c r="B904" s="23"/>
      <c r="C904" s="769"/>
      <c r="D904" s="2"/>
      <c r="E904" s="2"/>
      <c r="F904" s="2"/>
      <c r="G904" s="2"/>
      <c r="H904" s="644"/>
      <c r="I904" s="721"/>
      <c r="J904" s="25"/>
      <c r="K904" s="24"/>
      <c r="L904" s="414"/>
    </row>
    <row r="905" spans="1:12" s="26" customFormat="1" ht="20.100000000000001" customHeight="1" x14ac:dyDescent="0.15">
      <c r="A905" s="23"/>
      <c r="B905" s="23"/>
      <c r="C905" s="769"/>
      <c r="D905" s="2"/>
      <c r="E905" s="2"/>
      <c r="F905" s="2"/>
      <c r="G905" s="2"/>
      <c r="H905" s="644"/>
      <c r="I905" s="721"/>
      <c r="J905" s="25"/>
      <c r="K905" s="24"/>
      <c r="L905" s="414"/>
    </row>
    <row r="906" spans="1:12" s="26" customFormat="1" ht="20.100000000000001" customHeight="1" x14ac:dyDescent="0.15">
      <c r="A906" s="23"/>
      <c r="B906" s="23"/>
      <c r="C906" s="769"/>
      <c r="D906" s="2"/>
      <c r="E906" s="2"/>
      <c r="F906" s="2"/>
      <c r="G906" s="2"/>
      <c r="H906" s="644"/>
      <c r="I906" s="721"/>
      <c r="J906" s="25"/>
      <c r="K906" s="24"/>
      <c r="L906" s="414"/>
    </row>
    <row r="907" spans="1:12" s="26" customFormat="1" ht="20.100000000000001" customHeight="1" x14ac:dyDescent="0.15">
      <c r="A907" s="23"/>
      <c r="B907" s="23"/>
      <c r="C907" s="769"/>
      <c r="D907" s="2"/>
      <c r="E907" s="2"/>
      <c r="F907" s="2"/>
      <c r="G907" s="2"/>
      <c r="H907" s="644"/>
      <c r="I907" s="721"/>
      <c r="J907" s="25"/>
      <c r="K907" s="24"/>
      <c r="L907" s="414"/>
    </row>
    <row r="908" spans="1:12" s="26" customFormat="1" ht="20.100000000000001" customHeight="1" x14ac:dyDescent="0.15">
      <c r="A908" s="23"/>
      <c r="B908" s="23"/>
      <c r="C908" s="769"/>
      <c r="D908" s="2"/>
      <c r="E908" s="2"/>
      <c r="F908" s="2"/>
      <c r="G908" s="2"/>
      <c r="H908" s="644"/>
      <c r="I908" s="721"/>
      <c r="J908" s="25"/>
      <c r="K908" s="24"/>
      <c r="L908" s="414"/>
    </row>
    <row r="909" spans="1:12" s="26" customFormat="1" ht="20.100000000000001" customHeight="1" x14ac:dyDescent="0.15">
      <c r="A909" s="23"/>
      <c r="B909" s="23"/>
      <c r="C909" s="769"/>
      <c r="D909" s="2"/>
      <c r="E909" s="2"/>
      <c r="F909" s="2"/>
      <c r="G909" s="2"/>
      <c r="H909" s="644"/>
      <c r="I909" s="721"/>
      <c r="J909" s="25"/>
      <c r="K909" s="24"/>
      <c r="L909" s="414"/>
    </row>
    <row r="910" spans="1:12" s="26" customFormat="1" ht="20.100000000000001" customHeight="1" x14ac:dyDescent="0.15">
      <c r="A910" s="23"/>
      <c r="B910" s="23"/>
      <c r="C910" s="769"/>
      <c r="D910" s="2"/>
      <c r="E910" s="2"/>
      <c r="F910" s="2"/>
      <c r="G910" s="2"/>
      <c r="H910" s="644"/>
      <c r="I910" s="721"/>
      <c r="J910" s="25"/>
      <c r="K910" s="24"/>
      <c r="L910" s="414"/>
    </row>
    <row r="911" spans="1:12" s="26" customFormat="1" ht="20.100000000000001" customHeight="1" x14ac:dyDescent="0.15">
      <c r="A911" s="23"/>
      <c r="B911" s="23"/>
      <c r="C911" s="769"/>
      <c r="D911" s="2"/>
      <c r="E911" s="2"/>
      <c r="F911" s="2"/>
      <c r="G911" s="2"/>
      <c r="H911" s="644"/>
      <c r="I911" s="721"/>
      <c r="J911" s="25"/>
      <c r="K911" s="24"/>
      <c r="L911" s="414"/>
    </row>
    <row r="912" spans="1:12" s="26" customFormat="1" ht="20.100000000000001" customHeight="1" x14ac:dyDescent="0.15">
      <c r="A912" s="23"/>
      <c r="B912" s="23"/>
      <c r="C912" s="769"/>
      <c r="D912" s="2"/>
      <c r="E912" s="2"/>
      <c r="F912" s="2"/>
      <c r="G912" s="2"/>
      <c r="H912" s="644"/>
      <c r="I912" s="721"/>
      <c r="J912" s="25"/>
      <c r="K912" s="24"/>
      <c r="L912" s="414"/>
    </row>
    <row r="913" spans="1:12" s="26" customFormat="1" ht="20.100000000000001" customHeight="1" x14ac:dyDescent="0.15">
      <c r="A913" s="23"/>
      <c r="B913" s="23"/>
      <c r="C913" s="769"/>
      <c r="D913" s="2"/>
      <c r="E913" s="2"/>
      <c r="F913" s="2"/>
      <c r="G913" s="2"/>
      <c r="H913" s="644"/>
      <c r="I913" s="721"/>
      <c r="J913" s="25"/>
      <c r="K913" s="24"/>
      <c r="L913" s="414"/>
    </row>
    <row r="914" spans="1:12" s="26" customFormat="1" ht="20.100000000000001" customHeight="1" x14ac:dyDescent="0.15">
      <c r="A914" s="23"/>
      <c r="B914" s="23"/>
      <c r="C914" s="769"/>
      <c r="D914" s="2"/>
      <c r="E914" s="2"/>
      <c r="F914" s="2"/>
      <c r="G914" s="2"/>
      <c r="H914" s="644"/>
      <c r="I914" s="721"/>
      <c r="J914" s="25"/>
      <c r="K914" s="24"/>
      <c r="L914" s="414"/>
    </row>
    <row r="915" spans="1:12" s="26" customFormat="1" ht="20.100000000000001" customHeight="1" x14ac:dyDescent="0.15">
      <c r="A915" s="23"/>
      <c r="B915" s="23"/>
      <c r="C915" s="769"/>
      <c r="D915" s="2"/>
      <c r="E915" s="2"/>
      <c r="F915" s="2"/>
      <c r="G915" s="2"/>
      <c r="H915" s="644"/>
      <c r="I915" s="721"/>
      <c r="J915" s="25"/>
      <c r="K915" s="24"/>
      <c r="L915" s="414"/>
    </row>
    <row r="916" spans="1:12" s="26" customFormat="1" ht="20.100000000000001" customHeight="1" x14ac:dyDescent="0.15">
      <c r="A916" s="23"/>
      <c r="B916" s="23"/>
      <c r="C916" s="769"/>
      <c r="D916" s="2"/>
      <c r="E916" s="2"/>
      <c r="F916" s="2"/>
      <c r="G916" s="2"/>
      <c r="H916" s="644"/>
      <c r="I916" s="721"/>
      <c r="J916" s="25"/>
      <c r="K916" s="24"/>
      <c r="L916" s="414"/>
    </row>
    <row r="917" spans="1:12" s="26" customFormat="1" ht="20.100000000000001" customHeight="1" x14ac:dyDescent="0.15">
      <c r="A917" s="23"/>
      <c r="B917" s="23"/>
      <c r="C917" s="769"/>
      <c r="D917" s="2"/>
      <c r="E917" s="2"/>
      <c r="F917" s="2"/>
      <c r="G917" s="2"/>
      <c r="H917" s="644"/>
      <c r="I917" s="721"/>
      <c r="J917" s="25"/>
      <c r="K917" s="24"/>
      <c r="L917" s="414"/>
    </row>
    <row r="918" spans="1:12" s="26" customFormat="1" ht="20.100000000000001" customHeight="1" x14ac:dyDescent="0.15">
      <c r="A918" s="23"/>
      <c r="B918" s="23"/>
      <c r="C918" s="769"/>
      <c r="D918" s="2"/>
      <c r="E918" s="2"/>
      <c r="F918" s="2"/>
      <c r="G918" s="2"/>
      <c r="H918" s="644"/>
      <c r="I918" s="721"/>
      <c r="J918" s="25"/>
      <c r="K918" s="24"/>
      <c r="L918" s="414"/>
    </row>
    <row r="919" spans="1:12" s="26" customFormat="1" ht="20.100000000000001" customHeight="1" x14ac:dyDescent="0.15">
      <c r="A919" s="23"/>
      <c r="B919" s="23"/>
      <c r="C919" s="769"/>
      <c r="D919" s="2"/>
      <c r="E919" s="2"/>
      <c r="F919" s="2"/>
      <c r="G919" s="2"/>
      <c r="H919" s="644"/>
      <c r="I919" s="721"/>
      <c r="J919" s="25"/>
      <c r="K919" s="24"/>
      <c r="L919" s="414"/>
    </row>
    <row r="920" spans="1:12" s="26" customFormat="1" ht="20.100000000000001" customHeight="1" x14ac:dyDescent="0.15">
      <c r="A920" s="23"/>
      <c r="B920" s="23"/>
      <c r="C920" s="769"/>
      <c r="D920" s="2"/>
      <c r="E920" s="2"/>
      <c r="F920" s="2"/>
      <c r="G920" s="2"/>
      <c r="H920" s="644"/>
      <c r="I920" s="721"/>
      <c r="J920" s="25"/>
      <c r="K920" s="24"/>
      <c r="L920" s="414"/>
    </row>
    <row r="921" spans="1:12" s="26" customFormat="1" ht="20.100000000000001" customHeight="1" x14ac:dyDescent="0.15">
      <c r="A921" s="23"/>
      <c r="B921" s="23"/>
      <c r="C921" s="769"/>
      <c r="D921" s="2"/>
      <c r="E921" s="2"/>
      <c r="F921" s="2"/>
      <c r="G921" s="2"/>
      <c r="H921" s="644"/>
      <c r="I921" s="721"/>
      <c r="J921" s="25"/>
      <c r="K921" s="24"/>
      <c r="L921" s="414"/>
    </row>
    <row r="922" spans="1:12" s="26" customFormat="1" ht="20.100000000000001" customHeight="1" x14ac:dyDescent="0.15">
      <c r="A922" s="23"/>
      <c r="B922" s="23"/>
      <c r="C922" s="769"/>
      <c r="D922" s="2"/>
      <c r="E922" s="2"/>
      <c r="F922" s="2"/>
      <c r="G922" s="2"/>
      <c r="H922" s="644"/>
      <c r="I922" s="721"/>
      <c r="J922" s="25"/>
      <c r="K922" s="24"/>
      <c r="L922" s="414"/>
    </row>
    <row r="923" spans="1:12" s="26" customFormat="1" ht="20.100000000000001" customHeight="1" x14ac:dyDescent="0.15">
      <c r="A923" s="23"/>
      <c r="B923" s="23"/>
      <c r="C923" s="769"/>
      <c r="D923" s="2"/>
      <c r="E923" s="2"/>
      <c r="F923" s="2"/>
      <c r="G923" s="2"/>
      <c r="H923" s="644"/>
      <c r="I923" s="721"/>
      <c r="J923" s="25"/>
      <c r="K923" s="24"/>
      <c r="L923" s="414"/>
    </row>
    <row r="924" spans="1:12" s="26" customFormat="1" ht="20.100000000000001" customHeight="1" x14ac:dyDescent="0.15">
      <c r="A924" s="23"/>
      <c r="B924" s="23"/>
      <c r="C924" s="769"/>
      <c r="D924" s="2"/>
      <c r="E924" s="2"/>
      <c r="F924" s="2"/>
      <c r="G924" s="2"/>
      <c r="H924" s="644"/>
      <c r="I924" s="721"/>
      <c r="J924" s="25"/>
      <c r="K924" s="24"/>
      <c r="L924" s="414"/>
    </row>
    <row r="925" spans="1:12" s="26" customFormat="1" ht="20.100000000000001" customHeight="1" x14ac:dyDescent="0.15">
      <c r="A925" s="23"/>
      <c r="B925" s="23"/>
      <c r="C925" s="769"/>
      <c r="D925" s="2"/>
      <c r="E925" s="2"/>
      <c r="F925" s="2"/>
      <c r="G925" s="2"/>
      <c r="H925" s="644"/>
      <c r="I925" s="721"/>
      <c r="J925" s="25"/>
      <c r="K925" s="24"/>
      <c r="L925" s="414"/>
    </row>
    <row r="926" spans="1:12" s="26" customFormat="1" ht="20.100000000000001" customHeight="1" x14ac:dyDescent="0.15">
      <c r="A926" s="23"/>
      <c r="B926" s="23"/>
      <c r="C926" s="769"/>
      <c r="D926" s="2"/>
      <c r="E926" s="2"/>
      <c r="F926" s="2"/>
      <c r="G926" s="2"/>
      <c r="H926" s="644"/>
      <c r="I926" s="721"/>
      <c r="J926" s="25"/>
      <c r="K926" s="24"/>
      <c r="L926" s="414"/>
    </row>
    <row r="927" spans="1:12" s="26" customFormat="1" ht="20.100000000000001" customHeight="1" x14ac:dyDescent="0.15">
      <c r="A927" s="23"/>
      <c r="B927" s="23"/>
      <c r="C927" s="769"/>
      <c r="D927" s="2"/>
      <c r="E927" s="2"/>
      <c r="F927" s="2"/>
      <c r="G927" s="2"/>
      <c r="H927" s="644"/>
      <c r="I927" s="721"/>
      <c r="J927" s="25"/>
      <c r="K927" s="24"/>
      <c r="L927" s="414"/>
    </row>
    <row r="928" spans="1:12" s="26" customFormat="1" ht="20.100000000000001" customHeight="1" x14ac:dyDescent="0.15">
      <c r="A928" s="23"/>
      <c r="B928" s="23"/>
      <c r="C928" s="769"/>
      <c r="D928" s="2"/>
      <c r="E928" s="2"/>
      <c r="F928" s="2"/>
      <c r="G928" s="2"/>
      <c r="H928" s="644"/>
      <c r="I928" s="721"/>
      <c r="J928" s="25"/>
      <c r="K928" s="24"/>
      <c r="L928" s="414"/>
    </row>
    <row r="929" spans="1:12" s="26" customFormat="1" ht="20.100000000000001" customHeight="1" x14ac:dyDescent="0.15">
      <c r="A929" s="23"/>
      <c r="B929" s="23"/>
      <c r="C929" s="769"/>
      <c r="D929" s="2"/>
      <c r="E929" s="2"/>
      <c r="F929" s="2"/>
      <c r="G929" s="2"/>
      <c r="H929" s="644"/>
      <c r="I929" s="721"/>
      <c r="J929" s="25"/>
      <c r="K929" s="24"/>
      <c r="L929" s="414"/>
    </row>
    <row r="930" spans="1:12" s="26" customFormat="1" ht="20.100000000000001" customHeight="1" x14ac:dyDescent="0.15">
      <c r="A930" s="23"/>
      <c r="B930" s="23"/>
      <c r="C930" s="769"/>
      <c r="D930" s="2"/>
      <c r="E930" s="2"/>
      <c r="F930" s="2"/>
      <c r="G930" s="2"/>
      <c r="H930" s="644"/>
      <c r="I930" s="721"/>
      <c r="J930" s="25"/>
      <c r="K930" s="24"/>
      <c r="L930" s="414"/>
    </row>
    <row r="931" spans="1:12" s="26" customFormat="1" ht="20.100000000000001" customHeight="1" x14ac:dyDescent="0.15">
      <c r="A931" s="23"/>
      <c r="B931" s="23"/>
      <c r="C931" s="769"/>
      <c r="D931" s="2"/>
      <c r="E931" s="2"/>
      <c r="F931" s="2"/>
      <c r="G931" s="2"/>
      <c r="H931" s="644"/>
      <c r="I931" s="721"/>
      <c r="J931" s="25"/>
      <c r="K931" s="24"/>
      <c r="L931" s="414"/>
    </row>
    <row r="932" spans="1:12" s="26" customFormat="1" ht="20.100000000000001" customHeight="1" x14ac:dyDescent="0.15">
      <c r="A932" s="23"/>
      <c r="B932" s="23"/>
      <c r="C932" s="769"/>
      <c r="D932" s="2"/>
      <c r="E932" s="2"/>
      <c r="F932" s="2"/>
      <c r="G932" s="2"/>
      <c r="H932" s="644"/>
      <c r="I932" s="721"/>
      <c r="J932" s="25"/>
      <c r="K932" s="24"/>
      <c r="L932" s="414"/>
    </row>
    <row r="933" spans="1:12" s="26" customFormat="1" ht="20.100000000000001" customHeight="1" x14ac:dyDescent="0.15">
      <c r="A933" s="23"/>
      <c r="B933" s="23"/>
      <c r="C933" s="769"/>
      <c r="D933" s="2"/>
      <c r="E933" s="2"/>
      <c r="F933" s="2"/>
      <c r="G933" s="2"/>
      <c r="H933" s="644"/>
      <c r="I933" s="721"/>
      <c r="J933" s="25"/>
      <c r="K933" s="24"/>
      <c r="L933" s="414"/>
    </row>
    <row r="934" spans="1:12" s="26" customFormat="1" ht="20.100000000000001" customHeight="1" x14ac:dyDescent="0.15">
      <c r="A934" s="23"/>
      <c r="B934" s="23"/>
      <c r="C934" s="769"/>
      <c r="D934" s="2"/>
      <c r="E934" s="2"/>
      <c r="F934" s="2"/>
      <c r="G934" s="2"/>
      <c r="H934" s="644"/>
      <c r="I934" s="721"/>
      <c r="J934" s="25"/>
      <c r="K934" s="24"/>
      <c r="L934" s="414"/>
    </row>
    <row r="935" spans="1:12" s="26" customFormat="1" ht="20.100000000000001" customHeight="1" x14ac:dyDescent="0.15">
      <c r="A935" s="23"/>
      <c r="B935" s="23"/>
      <c r="C935" s="769"/>
      <c r="D935" s="2"/>
      <c r="E935" s="2"/>
      <c r="F935" s="2"/>
      <c r="G935" s="2"/>
      <c r="H935" s="644"/>
      <c r="I935" s="721"/>
      <c r="J935" s="25"/>
      <c r="K935" s="24"/>
      <c r="L935" s="414"/>
    </row>
    <row r="936" spans="1:12" s="26" customFormat="1" ht="20.100000000000001" customHeight="1" x14ac:dyDescent="0.15">
      <c r="A936" s="23"/>
      <c r="B936" s="23"/>
      <c r="C936" s="769"/>
      <c r="D936" s="2"/>
      <c r="E936" s="2"/>
      <c r="F936" s="2"/>
      <c r="G936" s="2"/>
      <c r="H936" s="644"/>
      <c r="I936" s="721"/>
      <c r="J936" s="25"/>
      <c r="K936" s="24"/>
      <c r="L936" s="414"/>
    </row>
    <row r="937" spans="1:12" s="26" customFormat="1" ht="20.100000000000001" customHeight="1" x14ac:dyDescent="0.15">
      <c r="A937" s="23"/>
      <c r="B937" s="23"/>
      <c r="C937" s="769"/>
      <c r="D937" s="2"/>
      <c r="E937" s="2"/>
      <c r="F937" s="2"/>
      <c r="G937" s="2"/>
      <c r="H937" s="644"/>
      <c r="I937" s="721"/>
      <c r="J937" s="25"/>
      <c r="K937" s="24"/>
      <c r="L937" s="414"/>
    </row>
    <row r="938" spans="1:12" s="26" customFormat="1" ht="20.100000000000001" customHeight="1" x14ac:dyDescent="0.15">
      <c r="A938" s="23"/>
      <c r="B938" s="23"/>
      <c r="C938" s="769"/>
      <c r="D938" s="2"/>
      <c r="E938" s="2"/>
      <c r="F938" s="2"/>
      <c r="G938" s="2"/>
      <c r="H938" s="644"/>
      <c r="I938" s="721"/>
      <c r="J938" s="25"/>
      <c r="K938" s="24"/>
      <c r="L938" s="414"/>
    </row>
    <row r="939" spans="1:12" s="26" customFormat="1" ht="20.100000000000001" customHeight="1" x14ac:dyDescent="0.15">
      <c r="A939" s="23"/>
      <c r="B939" s="23"/>
      <c r="C939" s="769"/>
      <c r="D939" s="2"/>
      <c r="E939" s="2"/>
      <c r="F939" s="2"/>
      <c r="G939" s="2"/>
      <c r="H939" s="644"/>
      <c r="I939" s="721"/>
      <c r="J939" s="25"/>
      <c r="K939" s="24"/>
      <c r="L939" s="414"/>
    </row>
    <row r="940" spans="1:12" s="26" customFormat="1" ht="20.100000000000001" customHeight="1" x14ac:dyDescent="0.15">
      <c r="A940" s="23"/>
      <c r="B940" s="23"/>
      <c r="C940" s="769"/>
      <c r="D940" s="2"/>
      <c r="E940" s="2"/>
      <c r="F940" s="2"/>
      <c r="G940" s="2"/>
      <c r="H940" s="644"/>
      <c r="I940" s="721"/>
      <c r="J940" s="25"/>
      <c r="K940" s="24"/>
      <c r="L940" s="414"/>
    </row>
    <row r="941" spans="1:12" s="26" customFormat="1" ht="20.100000000000001" customHeight="1" x14ac:dyDescent="0.15">
      <c r="A941" s="23"/>
      <c r="B941" s="23"/>
      <c r="C941" s="769"/>
      <c r="D941" s="2"/>
      <c r="E941" s="2"/>
      <c r="F941" s="2"/>
      <c r="G941" s="2"/>
      <c r="H941" s="644"/>
      <c r="I941" s="721"/>
      <c r="J941" s="25"/>
      <c r="K941" s="24"/>
      <c r="L941" s="414"/>
    </row>
    <row r="942" spans="1:12" s="26" customFormat="1" ht="20.100000000000001" customHeight="1" x14ac:dyDescent="0.15">
      <c r="A942" s="23"/>
      <c r="B942" s="23"/>
      <c r="C942" s="769"/>
      <c r="D942" s="2"/>
      <c r="E942" s="2"/>
      <c r="F942" s="2"/>
      <c r="G942" s="2"/>
      <c r="H942" s="644"/>
      <c r="I942" s="721"/>
      <c r="J942" s="25"/>
      <c r="K942" s="24"/>
      <c r="L942" s="414"/>
    </row>
    <row r="943" spans="1:12" s="26" customFormat="1" ht="20.100000000000001" customHeight="1" x14ac:dyDescent="0.15">
      <c r="A943" s="23"/>
      <c r="B943" s="23"/>
      <c r="C943" s="769"/>
      <c r="D943" s="2"/>
      <c r="E943" s="2"/>
      <c r="F943" s="2"/>
      <c r="G943" s="2"/>
      <c r="H943" s="644"/>
      <c r="I943" s="721"/>
      <c r="J943" s="25"/>
      <c r="K943" s="24"/>
      <c r="L943" s="414"/>
    </row>
    <row r="944" spans="1:12" s="26" customFormat="1" ht="20.100000000000001" customHeight="1" x14ac:dyDescent="0.15">
      <c r="A944" s="23"/>
      <c r="B944" s="23"/>
      <c r="C944" s="769"/>
      <c r="D944" s="2"/>
      <c r="E944" s="2"/>
      <c r="F944" s="2"/>
      <c r="G944" s="2"/>
      <c r="H944" s="644"/>
      <c r="I944" s="721"/>
      <c r="J944" s="25"/>
      <c r="K944" s="24"/>
      <c r="L944" s="414"/>
    </row>
    <row r="945" spans="1:12" s="26" customFormat="1" ht="20.100000000000001" customHeight="1" x14ac:dyDescent="0.15">
      <c r="A945" s="23"/>
      <c r="B945" s="23"/>
      <c r="C945" s="769"/>
      <c r="D945" s="2"/>
      <c r="E945" s="2"/>
      <c r="F945" s="2"/>
      <c r="G945" s="2"/>
      <c r="H945" s="644"/>
      <c r="I945" s="721"/>
      <c r="J945" s="25"/>
      <c r="K945" s="24"/>
      <c r="L945" s="414"/>
    </row>
    <row r="946" spans="1:12" s="26" customFormat="1" ht="20.100000000000001" customHeight="1" x14ac:dyDescent="0.15">
      <c r="A946" s="23"/>
      <c r="B946" s="23"/>
      <c r="C946" s="769"/>
      <c r="D946" s="2"/>
      <c r="E946" s="2"/>
      <c r="F946" s="2"/>
      <c r="G946" s="2"/>
      <c r="H946" s="644"/>
      <c r="I946" s="721"/>
      <c r="J946" s="25"/>
      <c r="K946" s="24"/>
      <c r="L946" s="414"/>
    </row>
    <row r="947" spans="1:12" s="26" customFormat="1" ht="20.100000000000001" customHeight="1" x14ac:dyDescent="0.15">
      <c r="A947" s="23"/>
      <c r="B947" s="23"/>
      <c r="C947" s="769"/>
      <c r="D947" s="2"/>
      <c r="E947" s="2"/>
      <c r="F947" s="2"/>
      <c r="G947" s="2"/>
      <c r="H947" s="644"/>
      <c r="I947" s="721"/>
      <c r="J947" s="25"/>
      <c r="K947" s="24"/>
      <c r="L947" s="414"/>
    </row>
    <row r="948" spans="1:12" s="26" customFormat="1" ht="20.100000000000001" customHeight="1" x14ac:dyDescent="0.15">
      <c r="A948" s="23"/>
      <c r="B948" s="23"/>
      <c r="C948" s="769"/>
      <c r="D948" s="2"/>
      <c r="E948" s="2"/>
      <c r="F948" s="2"/>
      <c r="G948" s="2"/>
      <c r="H948" s="644"/>
      <c r="I948" s="721"/>
      <c r="J948" s="25"/>
      <c r="K948" s="24"/>
      <c r="L948" s="414"/>
    </row>
    <row r="949" spans="1:12" s="26" customFormat="1" ht="20.100000000000001" customHeight="1" x14ac:dyDescent="0.15">
      <c r="A949" s="23"/>
      <c r="B949" s="23"/>
      <c r="C949" s="769"/>
      <c r="D949" s="2"/>
      <c r="E949" s="2"/>
      <c r="F949" s="2"/>
      <c r="G949" s="2"/>
      <c r="H949" s="644"/>
      <c r="I949" s="721"/>
      <c r="J949" s="25"/>
      <c r="K949" s="24"/>
      <c r="L949" s="414"/>
    </row>
    <row r="950" spans="1:12" s="26" customFormat="1" ht="20.100000000000001" customHeight="1" x14ac:dyDescent="0.15">
      <c r="A950" s="23"/>
      <c r="B950" s="23"/>
      <c r="C950" s="769"/>
      <c r="D950" s="2"/>
      <c r="E950" s="2"/>
      <c r="F950" s="2"/>
      <c r="G950" s="2"/>
      <c r="H950" s="644"/>
      <c r="I950" s="721"/>
      <c r="J950" s="25"/>
      <c r="K950" s="24"/>
      <c r="L950" s="414"/>
    </row>
    <row r="951" spans="1:12" s="26" customFormat="1" ht="20.100000000000001" customHeight="1" x14ac:dyDescent="0.15">
      <c r="A951" s="23"/>
      <c r="B951" s="23"/>
      <c r="C951" s="769"/>
      <c r="D951" s="2"/>
      <c r="E951" s="2"/>
      <c r="F951" s="2"/>
      <c r="G951" s="2"/>
      <c r="H951" s="644"/>
      <c r="I951" s="721"/>
      <c r="J951" s="25"/>
      <c r="K951" s="24"/>
      <c r="L951" s="414"/>
    </row>
    <row r="952" spans="1:12" s="26" customFormat="1" ht="20.100000000000001" customHeight="1" x14ac:dyDescent="0.15">
      <c r="A952" s="23"/>
      <c r="B952" s="23"/>
      <c r="C952" s="769"/>
      <c r="D952" s="2"/>
      <c r="E952" s="2"/>
      <c r="F952" s="2"/>
      <c r="G952" s="2"/>
      <c r="H952" s="644"/>
      <c r="I952" s="721"/>
      <c r="J952" s="25"/>
      <c r="K952" s="24"/>
      <c r="L952" s="414"/>
    </row>
    <row r="953" spans="1:12" s="26" customFormat="1" ht="20.100000000000001" customHeight="1" x14ac:dyDescent="0.15">
      <c r="A953" s="23"/>
      <c r="B953" s="23"/>
      <c r="C953" s="769"/>
      <c r="D953" s="2"/>
      <c r="E953" s="2"/>
      <c r="F953" s="2"/>
      <c r="G953" s="2"/>
      <c r="H953" s="644"/>
      <c r="I953" s="721"/>
      <c r="J953" s="25"/>
      <c r="K953" s="24"/>
      <c r="L953" s="414"/>
    </row>
    <row r="954" spans="1:12" s="26" customFormat="1" ht="20.100000000000001" customHeight="1" x14ac:dyDescent="0.15">
      <c r="A954" s="23"/>
      <c r="B954" s="23"/>
      <c r="C954" s="769"/>
      <c r="D954" s="2"/>
      <c r="E954" s="2"/>
      <c r="F954" s="2"/>
      <c r="G954" s="2"/>
      <c r="H954" s="644"/>
      <c r="I954" s="721"/>
      <c r="J954" s="25"/>
      <c r="K954" s="24"/>
      <c r="L954" s="414"/>
    </row>
    <row r="955" spans="1:12" s="26" customFormat="1" ht="20.100000000000001" customHeight="1" x14ac:dyDescent="0.15">
      <c r="A955" s="23"/>
      <c r="B955" s="23"/>
      <c r="C955" s="769"/>
      <c r="D955" s="2"/>
      <c r="E955" s="2"/>
      <c r="F955" s="2"/>
      <c r="G955" s="2"/>
      <c r="H955" s="644"/>
      <c r="I955" s="721"/>
      <c r="J955" s="25"/>
      <c r="K955" s="24"/>
      <c r="L955" s="414"/>
    </row>
    <row r="956" spans="1:12" s="26" customFormat="1" ht="20.100000000000001" customHeight="1" x14ac:dyDescent="0.15">
      <c r="A956" s="23"/>
      <c r="B956" s="23"/>
      <c r="C956" s="769"/>
      <c r="D956" s="2"/>
      <c r="E956" s="2"/>
      <c r="F956" s="2"/>
      <c r="G956" s="2"/>
      <c r="H956" s="644"/>
      <c r="I956" s="721"/>
      <c r="J956" s="25"/>
      <c r="K956" s="24"/>
      <c r="L956" s="414"/>
    </row>
    <row r="957" spans="1:12" s="26" customFormat="1" ht="20.100000000000001" customHeight="1" x14ac:dyDescent="0.15">
      <c r="A957" s="23"/>
      <c r="B957" s="23"/>
      <c r="C957" s="769"/>
      <c r="D957" s="2"/>
      <c r="E957" s="2"/>
      <c r="F957" s="2"/>
      <c r="G957" s="2"/>
      <c r="H957" s="644"/>
      <c r="I957" s="721"/>
      <c r="J957" s="25"/>
      <c r="K957" s="24"/>
      <c r="L957" s="414"/>
    </row>
    <row r="958" spans="1:12" s="26" customFormat="1" ht="20.100000000000001" customHeight="1" x14ac:dyDescent="0.15">
      <c r="A958" s="23"/>
      <c r="B958" s="23"/>
      <c r="C958" s="769"/>
      <c r="D958" s="2"/>
      <c r="E958" s="2"/>
      <c r="F958" s="2"/>
      <c r="G958" s="2"/>
      <c r="H958" s="644"/>
      <c r="I958" s="721"/>
      <c r="J958" s="25"/>
      <c r="K958" s="24"/>
      <c r="L958" s="414"/>
    </row>
    <row r="959" spans="1:12" s="26" customFormat="1" ht="20.100000000000001" customHeight="1" x14ac:dyDescent="0.15">
      <c r="A959" s="23"/>
      <c r="B959" s="23"/>
      <c r="C959" s="769"/>
      <c r="D959" s="2"/>
      <c r="E959" s="2"/>
      <c r="F959" s="2"/>
      <c r="G959" s="2"/>
      <c r="H959" s="644"/>
      <c r="I959" s="721"/>
      <c r="J959" s="25"/>
      <c r="K959" s="24"/>
      <c r="L959" s="414"/>
    </row>
    <row r="960" spans="1:12" s="26" customFormat="1" ht="20.100000000000001" customHeight="1" x14ac:dyDescent="0.15">
      <c r="A960" s="23"/>
      <c r="B960" s="23"/>
      <c r="C960" s="769"/>
      <c r="D960" s="2"/>
      <c r="E960" s="2"/>
      <c r="F960" s="2"/>
      <c r="G960" s="2"/>
      <c r="H960" s="644"/>
      <c r="I960" s="721"/>
      <c r="J960" s="25"/>
      <c r="K960" s="24"/>
      <c r="L960" s="414"/>
    </row>
    <row r="961" spans="1:12" s="26" customFormat="1" ht="20.100000000000001" customHeight="1" x14ac:dyDescent="0.15">
      <c r="A961" s="23"/>
      <c r="B961" s="23"/>
      <c r="C961" s="769"/>
      <c r="D961" s="2"/>
      <c r="E961" s="2"/>
      <c r="F961" s="2"/>
      <c r="G961" s="2"/>
      <c r="H961" s="644"/>
      <c r="I961" s="721"/>
      <c r="J961" s="25"/>
      <c r="K961" s="24"/>
      <c r="L961" s="414"/>
    </row>
    <row r="962" spans="1:12" s="26" customFormat="1" ht="20.100000000000001" customHeight="1" x14ac:dyDescent="0.15">
      <c r="A962" s="23"/>
      <c r="B962" s="23"/>
      <c r="C962" s="769"/>
      <c r="D962" s="2"/>
      <c r="E962" s="2"/>
      <c r="F962" s="2"/>
      <c r="G962" s="2"/>
      <c r="H962" s="644"/>
      <c r="I962" s="721"/>
      <c r="J962" s="25"/>
      <c r="K962" s="24"/>
      <c r="L962" s="414"/>
    </row>
    <row r="963" spans="1:12" s="26" customFormat="1" ht="20.100000000000001" customHeight="1" x14ac:dyDescent="0.15">
      <c r="A963" s="23"/>
      <c r="B963" s="23"/>
      <c r="C963" s="769"/>
      <c r="D963" s="2"/>
      <c r="E963" s="2"/>
      <c r="F963" s="2"/>
      <c r="G963" s="2"/>
      <c r="H963" s="644"/>
      <c r="I963" s="721"/>
      <c r="J963" s="25"/>
      <c r="K963" s="24"/>
      <c r="L963" s="414"/>
    </row>
    <row r="964" spans="1:12" s="26" customFormat="1" ht="20.100000000000001" customHeight="1" x14ac:dyDescent="0.15">
      <c r="A964" s="23"/>
      <c r="B964" s="23"/>
      <c r="C964" s="769"/>
      <c r="D964" s="2"/>
      <c r="E964" s="2"/>
      <c r="F964" s="2"/>
      <c r="G964" s="2"/>
      <c r="H964" s="644"/>
      <c r="I964" s="721"/>
      <c r="J964" s="25"/>
      <c r="K964" s="24"/>
      <c r="L964" s="414"/>
    </row>
    <row r="965" spans="1:12" s="26" customFormat="1" ht="20.100000000000001" customHeight="1" x14ac:dyDescent="0.15">
      <c r="A965" s="23"/>
      <c r="B965" s="23"/>
      <c r="C965" s="769"/>
      <c r="D965" s="2"/>
      <c r="E965" s="2"/>
      <c r="F965" s="2"/>
      <c r="G965" s="2"/>
      <c r="H965" s="644"/>
      <c r="I965" s="721"/>
      <c r="J965" s="25"/>
      <c r="K965" s="24"/>
      <c r="L965" s="414"/>
    </row>
    <row r="966" spans="1:12" s="26" customFormat="1" ht="20.100000000000001" customHeight="1" x14ac:dyDescent="0.15">
      <c r="A966" s="23"/>
      <c r="B966" s="23"/>
      <c r="C966" s="769"/>
      <c r="D966" s="2"/>
      <c r="E966" s="2"/>
      <c r="F966" s="2"/>
      <c r="G966" s="2"/>
      <c r="H966" s="644"/>
      <c r="I966" s="721"/>
      <c r="J966" s="25"/>
      <c r="K966" s="24"/>
      <c r="L966" s="414"/>
    </row>
    <row r="967" spans="1:12" s="26" customFormat="1" ht="20.100000000000001" customHeight="1" x14ac:dyDescent="0.15">
      <c r="A967" s="23"/>
      <c r="B967" s="23"/>
      <c r="C967" s="769"/>
      <c r="D967" s="2"/>
      <c r="E967" s="2"/>
      <c r="F967" s="2"/>
      <c r="G967" s="2"/>
      <c r="H967" s="644"/>
      <c r="I967" s="721"/>
      <c r="J967" s="25"/>
      <c r="K967" s="24"/>
      <c r="L967" s="414"/>
    </row>
    <row r="968" spans="1:12" s="26" customFormat="1" ht="20.100000000000001" customHeight="1" x14ac:dyDescent="0.15">
      <c r="A968" s="23"/>
      <c r="B968" s="23"/>
      <c r="C968" s="769"/>
      <c r="D968" s="2"/>
      <c r="E968" s="2"/>
      <c r="F968" s="2"/>
      <c r="G968" s="2"/>
      <c r="H968" s="644"/>
      <c r="I968" s="721"/>
      <c r="J968" s="25"/>
      <c r="K968" s="24"/>
      <c r="L968" s="414"/>
    </row>
    <row r="969" spans="1:12" s="26" customFormat="1" ht="20.100000000000001" customHeight="1" x14ac:dyDescent="0.15">
      <c r="A969" s="23"/>
      <c r="B969" s="23"/>
      <c r="C969" s="769"/>
      <c r="D969" s="2"/>
      <c r="E969" s="2"/>
      <c r="F969" s="2"/>
      <c r="G969" s="2"/>
      <c r="H969" s="644"/>
      <c r="I969" s="721"/>
      <c r="J969" s="25"/>
      <c r="K969" s="24"/>
      <c r="L969" s="414"/>
    </row>
    <row r="970" spans="1:12" s="26" customFormat="1" ht="20.100000000000001" customHeight="1" x14ac:dyDescent="0.15">
      <c r="A970" s="23"/>
      <c r="B970" s="23"/>
      <c r="C970" s="769"/>
      <c r="D970" s="2"/>
      <c r="E970" s="2"/>
      <c r="F970" s="2"/>
      <c r="G970" s="2"/>
      <c r="H970" s="644"/>
      <c r="I970" s="721"/>
      <c r="J970" s="25"/>
      <c r="K970" s="24"/>
      <c r="L970" s="414"/>
    </row>
    <row r="971" spans="1:12" s="26" customFormat="1" ht="20.100000000000001" customHeight="1" x14ac:dyDescent="0.15">
      <c r="A971" s="23"/>
      <c r="B971" s="23"/>
      <c r="C971" s="769"/>
      <c r="D971" s="2"/>
      <c r="E971" s="2"/>
      <c r="F971" s="2"/>
      <c r="G971" s="2"/>
      <c r="H971" s="644"/>
      <c r="I971" s="721"/>
      <c r="J971" s="25"/>
      <c r="K971" s="24"/>
      <c r="L971" s="414"/>
    </row>
    <row r="972" spans="1:12" s="26" customFormat="1" ht="20.100000000000001" customHeight="1" x14ac:dyDescent="0.15">
      <c r="A972" s="23"/>
      <c r="B972" s="23"/>
      <c r="C972" s="769"/>
      <c r="D972" s="2"/>
      <c r="E972" s="2"/>
      <c r="F972" s="2"/>
      <c r="G972" s="2"/>
      <c r="H972" s="644"/>
      <c r="I972" s="721"/>
      <c r="J972" s="25"/>
      <c r="K972" s="24"/>
      <c r="L972" s="414"/>
    </row>
    <row r="973" spans="1:12" s="26" customFormat="1" ht="20.100000000000001" customHeight="1" x14ac:dyDescent="0.15">
      <c r="A973" s="23"/>
      <c r="B973" s="23"/>
      <c r="C973" s="769"/>
      <c r="D973" s="2"/>
      <c r="E973" s="2"/>
      <c r="F973" s="2"/>
      <c r="G973" s="2"/>
      <c r="H973" s="644"/>
      <c r="I973" s="721"/>
      <c r="J973" s="25"/>
      <c r="K973" s="24"/>
      <c r="L973" s="414"/>
    </row>
    <row r="974" spans="1:12" s="26" customFormat="1" ht="20.100000000000001" customHeight="1" x14ac:dyDescent="0.15">
      <c r="A974" s="23"/>
      <c r="B974" s="23"/>
      <c r="C974" s="769"/>
      <c r="D974" s="2"/>
      <c r="E974" s="2"/>
      <c r="F974" s="2"/>
      <c r="G974" s="2"/>
      <c r="H974" s="644"/>
      <c r="I974" s="721"/>
      <c r="J974" s="25"/>
      <c r="K974" s="24"/>
      <c r="L974" s="414"/>
    </row>
    <row r="975" spans="1:12" s="26" customFormat="1" ht="20.100000000000001" customHeight="1" x14ac:dyDescent="0.15">
      <c r="A975" s="23"/>
      <c r="B975" s="23"/>
      <c r="C975" s="769"/>
      <c r="D975" s="2"/>
      <c r="E975" s="2"/>
      <c r="F975" s="2"/>
      <c r="G975" s="2"/>
      <c r="H975" s="644"/>
      <c r="I975" s="721"/>
      <c r="J975" s="25"/>
      <c r="K975" s="24"/>
      <c r="L975" s="414"/>
    </row>
    <row r="976" spans="1:12" s="26" customFormat="1" ht="20.100000000000001" customHeight="1" x14ac:dyDescent="0.15">
      <c r="A976" s="23"/>
      <c r="B976" s="23"/>
      <c r="C976" s="769"/>
      <c r="D976" s="2"/>
      <c r="E976" s="2"/>
      <c r="F976" s="2"/>
      <c r="G976" s="2"/>
      <c r="H976" s="644"/>
      <c r="I976" s="721"/>
      <c r="J976" s="25"/>
      <c r="K976" s="24"/>
      <c r="L976" s="414"/>
    </row>
    <row r="977" spans="1:12" s="26" customFormat="1" ht="20.100000000000001" customHeight="1" x14ac:dyDescent="0.15">
      <c r="A977" s="23"/>
      <c r="B977" s="23"/>
      <c r="C977" s="769"/>
      <c r="D977" s="2"/>
      <c r="E977" s="2"/>
      <c r="F977" s="2"/>
      <c r="G977" s="2"/>
      <c r="H977" s="644"/>
      <c r="I977" s="721"/>
      <c r="J977" s="25"/>
      <c r="K977" s="24"/>
      <c r="L977" s="414"/>
    </row>
    <row r="978" spans="1:12" s="26" customFormat="1" ht="20.100000000000001" customHeight="1" x14ac:dyDescent="0.15">
      <c r="A978" s="23"/>
      <c r="B978" s="23"/>
      <c r="C978" s="769"/>
      <c r="D978" s="2"/>
      <c r="E978" s="2"/>
      <c r="F978" s="2"/>
      <c r="G978" s="2"/>
      <c r="H978" s="644"/>
      <c r="I978" s="721"/>
      <c r="J978" s="25"/>
      <c r="K978" s="24"/>
      <c r="L978" s="414"/>
    </row>
    <row r="979" spans="1:12" s="26" customFormat="1" ht="20.100000000000001" customHeight="1" x14ac:dyDescent="0.15">
      <c r="A979" s="23"/>
      <c r="B979" s="23"/>
      <c r="C979" s="769"/>
      <c r="D979" s="2"/>
      <c r="E979" s="2"/>
      <c r="F979" s="2"/>
      <c r="G979" s="2"/>
      <c r="H979" s="644"/>
      <c r="I979" s="721"/>
      <c r="J979" s="25"/>
      <c r="K979" s="24"/>
      <c r="L979" s="414"/>
    </row>
    <row r="980" spans="1:12" s="26" customFormat="1" ht="20.100000000000001" customHeight="1" x14ac:dyDescent="0.15">
      <c r="A980" s="23"/>
      <c r="B980" s="23"/>
      <c r="C980" s="769"/>
      <c r="D980" s="2"/>
      <c r="E980" s="2"/>
      <c r="F980" s="2"/>
      <c r="G980" s="2"/>
      <c r="H980" s="644"/>
      <c r="I980" s="721"/>
      <c r="J980" s="25"/>
      <c r="K980" s="24"/>
      <c r="L980" s="414"/>
    </row>
    <row r="981" spans="1:12" s="26" customFormat="1" ht="20.100000000000001" customHeight="1" x14ac:dyDescent="0.15">
      <c r="A981" s="23"/>
      <c r="B981" s="23"/>
      <c r="C981" s="769"/>
      <c r="D981" s="2"/>
      <c r="E981" s="2"/>
      <c r="F981" s="2"/>
      <c r="G981" s="2"/>
      <c r="H981" s="644"/>
      <c r="I981" s="721"/>
      <c r="J981" s="25"/>
      <c r="K981" s="24"/>
      <c r="L981" s="414"/>
    </row>
    <row r="982" spans="1:12" s="26" customFormat="1" ht="20.100000000000001" customHeight="1" x14ac:dyDescent="0.15">
      <c r="A982" s="23"/>
      <c r="B982" s="23"/>
      <c r="C982" s="769"/>
      <c r="D982" s="2"/>
      <c r="E982" s="2"/>
      <c r="F982" s="2"/>
      <c r="G982" s="2"/>
      <c r="H982" s="644"/>
      <c r="I982" s="721"/>
      <c r="J982" s="25"/>
      <c r="K982" s="24"/>
      <c r="L982" s="414"/>
    </row>
    <row r="983" spans="1:12" s="26" customFormat="1" ht="20.100000000000001" customHeight="1" x14ac:dyDescent="0.15">
      <c r="A983" s="23"/>
      <c r="B983" s="23"/>
      <c r="C983" s="769"/>
      <c r="D983" s="2"/>
      <c r="E983" s="2"/>
      <c r="F983" s="2"/>
      <c r="G983" s="2"/>
      <c r="H983" s="644"/>
      <c r="I983" s="721"/>
      <c r="J983" s="25"/>
      <c r="K983" s="24"/>
      <c r="L983" s="414"/>
    </row>
    <row r="984" spans="1:12" s="26" customFormat="1" ht="20.100000000000001" customHeight="1" x14ac:dyDescent="0.15">
      <c r="A984" s="23"/>
      <c r="B984" s="23"/>
      <c r="C984" s="769"/>
      <c r="D984" s="2"/>
      <c r="E984" s="2"/>
      <c r="F984" s="2"/>
      <c r="G984" s="2"/>
      <c r="H984" s="644"/>
      <c r="I984" s="721"/>
      <c r="J984" s="25"/>
      <c r="K984" s="24"/>
      <c r="L984" s="414"/>
    </row>
    <row r="985" spans="1:12" s="26" customFormat="1" ht="20.100000000000001" customHeight="1" x14ac:dyDescent="0.15">
      <c r="A985" s="23"/>
      <c r="B985" s="23"/>
      <c r="C985" s="769"/>
      <c r="D985" s="2"/>
      <c r="E985" s="2"/>
      <c r="F985" s="2"/>
      <c r="G985" s="2"/>
      <c r="H985" s="644"/>
      <c r="I985" s="721"/>
      <c r="J985" s="25"/>
      <c r="K985" s="24"/>
      <c r="L985" s="414"/>
    </row>
    <row r="986" spans="1:12" s="26" customFormat="1" ht="20.100000000000001" customHeight="1" x14ac:dyDescent="0.15">
      <c r="A986" s="23"/>
      <c r="B986" s="23"/>
      <c r="C986" s="769"/>
      <c r="D986" s="2"/>
      <c r="E986" s="2"/>
      <c r="F986" s="2"/>
      <c r="G986" s="2"/>
      <c r="H986" s="644"/>
      <c r="I986" s="721"/>
      <c r="J986" s="25"/>
      <c r="K986" s="24"/>
      <c r="L986" s="414"/>
    </row>
    <row r="987" spans="1:12" s="26" customFormat="1" ht="20.100000000000001" customHeight="1" x14ac:dyDescent="0.15">
      <c r="A987" s="23"/>
      <c r="B987" s="23"/>
      <c r="C987" s="769"/>
      <c r="D987" s="2"/>
      <c r="E987" s="2"/>
      <c r="F987" s="2"/>
      <c r="G987" s="2"/>
      <c r="H987" s="644"/>
      <c r="I987" s="721"/>
      <c r="J987" s="25"/>
      <c r="K987" s="24"/>
      <c r="L987" s="414"/>
    </row>
    <row r="988" spans="1:12" s="26" customFormat="1" ht="20.100000000000001" customHeight="1" x14ac:dyDescent="0.15">
      <c r="A988" s="23"/>
      <c r="B988" s="23"/>
      <c r="C988" s="769"/>
      <c r="D988" s="2"/>
      <c r="E988" s="2"/>
      <c r="F988" s="2"/>
      <c r="G988" s="2"/>
      <c r="H988" s="644"/>
      <c r="I988" s="721"/>
      <c r="J988" s="25"/>
      <c r="K988" s="24"/>
      <c r="L988" s="414"/>
    </row>
    <row r="989" spans="1:12" s="26" customFormat="1" ht="20.100000000000001" customHeight="1" x14ac:dyDescent="0.15">
      <c r="A989" s="23"/>
      <c r="B989" s="23"/>
      <c r="C989" s="769"/>
      <c r="D989" s="2"/>
      <c r="E989" s="2"/>
      <c r="F989" s="2"/>
      <c r="G989" s="2"/>
      <c r="H989" s="644"/>
      <c r="I989" s="721"/>
      <c r="J989" s="25"/>
      <c r="K989" s="24"/>
      <c r="L989" s="414"/>
    </row>
    <row r="990" spans="1:12" s="26" customFormat="1" ht="20.100000000000001" customHeight="1" x14ac:dyDescent="0.15">
      <c r="A990" s="23"/>
      <c r="B990" s="23"/>
      <c r="C990" s="769"/>
      <c r="D990" s="2"/>
      <c r="E990" s="2"/>
      <c r="F990" s="2"/>
      <c r="G990" s="2"/>
      <c r="H990" s="644"/>
      <c r="I990" s="721"/>
      <c r="J990" s="25"/>
      <c r="K990" s="24"/>
      <c r="L990" s="414"/>
    </row>
    <row r="991" spans="1:12" s="26" customFormat="1" ht="20.100000000000001" customHeight="1" x14ac:dyDescent="0.15">
      <c r="A991" s="23"/>
      <c r="B991" s="23"/>
      <c r="C991" s="769"/>
      <c r="D991" s="2"/>
      <c r="E991" s="2"/>
      <c r="F991" s="2"/>
      <c r="G991" s="2"/>
      <c r="H991" s="644"/>
      <c r="I991" s="721"/>
      <c r="J991" s="25"/>
      <c r="K991" s="24"/>
      <c r="L991" s="414"/>
    </row>
    <row r="992" spans="1:12" s="26" customFormat="1" ht="20.100000000000001" customHeight="1" x14ac:dyDescent="0.15">
      <c r="A992" s="23"/>
      <c r="B992" s="23"/>
      <c r="C992" s="769"/>
      <c r="D992" s="2"/>
      <c r="E992" s="2"/>
      <c r="F992" s="2"/>
      <c r="G992" s="2"/>
      <c r="H992" s="644"/>
      <c r="I992" s="721"/>
      <c r="J992" s="25"/>
      <c r="K992" s="24"/>
      <c r="L992" s="414"/>
    </row>
    <row r="993" spans="1:12" s="26" customFormat="1" ht="20.100000000000001" customHeight="1" x14ac:dyDescent="0.15">
      <c r="A993" s="23"/>
      <c r="B993" s="23"/>
      <c r="C993" s="769"/>
      <c r="D993" s="2"/>
      <c r="E993" s="2"/>
      <c r="F993" s="2"/>
      <c r="G993" s="2"/>
      <c r="H993" s="644"/>
      <c r="I993" s="721"/>
      <c r="J993" s="25"/>
      <c r="K993" s="24"/>
      <c r="L993" s="414"/>
    </row>
    <row r="994" spans="1:12" s="26" customFormat="1" ht="20.100000000000001" customHeight="1" x14ac:dyDescent="0.15">
      <c r="A994" s="23"/>
      <c r="B994" s="23"/>
      <c r="C994" s="769"/>
      <c r="D994" s="2"/>
      <c r="E994" s="2"/>
      <c r="F994" s="2"/>
      <c r="G994" s="2"/>
      <c r="H994" s="644"/>
      <c r="I994" s="721"/>
      <c r="J994" s="25"/>
      <c r="K994" s="24"/>
      <c r="L994" s="414"/>
    </row>
    <row r="995" spans="1:12" s="26" customFormat="1" ht="20.100000000000001" customHeight="1" x14ac:dyDescent="0.15">
      <c r="A995" s="23"/>
      <c r="B995" s="23"/>
      <c r="C995" s="769"/>
      <c r="D995" s="2"/>
      <c r="E995" s="2"/>
      <c r="F995" s="2"/>
      <c r="G995" s="2"/>
      <c r="H995" s="644"/>
      <c r="I995" s="721"/>
      <c r="J995" s="25"/>
      <c r="K995" s="24"/>
      <c r="L995" s="414"/>
    </row>
    <row r="996" spans="1:12" s="26" customFormat="1" ht="20.100000000000001" customHeight="1" x14ac:dyDescent="0.15">
      <c r="A996" s="23"/>
      <c r="B996" s="23"/>
      <c r="C996" s="769"/>
      <c r="D996" s="2"/>
      <c r="E996" s="2"/>
      <c r="F996" s="2"/>
      <c r="G996" s="2"/>
      <c r="H996" s="644"/>
      <c r="I996" s="721"/>
      <c r="J996" s="25"/>
      <c r="K996" s="24"/>
      <c r="L996" s="414"/>
    </row>
    <row r="997" spans="1:12" s="26" customFormat="1" ht="20.100000000000001" customHeight="1" x14ac:dyDescent="0.15">
      <c r="A997" s="23"/>
      <c r="B997" s="23"/>
      <c r="C997" s="769"/>
      <c r="D997" s="2"/>
      <c r="E997" s="2"/>
      <c r="F997" s="2"/>
      <c r="G997" s="2"/>
      <c r="H997" s="644"/>
      <c r="I997" s="721"/>
      <c r="J997" s="25"/>
      <c r="K997" s="24"/>
      <c r="L997" s="414"/>
    </row>
    <row r="998" spans="1:12" s="26" customFormat="1" ht="20.100000000000001" customHeight="1" x14ac:dyDescent="0.15">
      <c r="A998" s="23"/>
      <c r="B998" s="23"/>
      <c r="C998" s="769"/>
      <c r="D998" s="2"/>
      <c r="E998" s="2"/>
      <c r="F998" s="2"/>
      <c r="G998" s="2"/>
      <c r="H998" s="644"/>
      <c r="I998" s="721"/>
      <c r="J998" s="25"/>
      <c r="K998" s="24"/>
      <c r="L998" s="414"/>
    </row>
    <row r="999" spans="1:12" s="26" customFormat="1" ht="20.100000000000001" customHeight="1" x14ac:dyDescent="0.15">
      <c r="A999" s="23"/>
      <c r="B999" s="23"/>
      <c r="C999" s="769"/>
      <c r="D999" s="2"/>
      <c r="E999" s="2"/>
      <c r="F999" s="2"/>
      <c r="G999" s="2"/>
      <c r="H999" s="644"/>
      <c r="I999" s="721"/>
      <c r="J999" s="25"/>
      <c r="K999" s="24"/>
      <c r="L999" s="414"/>
    </row>
    <row r="1000" spans="1:12" s="26" customFormat="1" ht="20.100000000000001" customHeight="1" x14ac:dyDescent="0.15">
      <c r="A1000" s="23"/>
      <c r="B1000" s="23"/>
      <c r="C1000" s="769"/>
      <c r="D1000" s="2"/>
      <c r="E1000" s="2"/>
      <c r="F1000" s="2"/>
      <c r="G1000" s="2"/>
      <c r="H1000" s="644"/>
      <c r="I1000" s="721"/>
      <c r="J1000" s="25"/>
      <c r="K1000" s="24"/>
      <c r="L1000" s="414"/>
    </row>
    <row r="1001" spans="1:12" s="26" customFormat="1" ht="20.100000000000001" customHeight="1" x14ac:dyDescent="0.15">
      <c r="A1001" s="23"/>
      <c r="B1001" s="23"/>
      <c r="C1001" s="769"/>
      <c r="D1001" s="2"/>
      <c r="E1001" s="2"/>
      <c r="F1001" s="2"/>
      <c r="G1001" s="2"/>
      <c r="H1001" s="644"/>
      <c r="I1001" s="721"/>
      <c r="J1001" s="25"/>
      <c r="K1001" s="24"/>
      <c r="L1001" s="414"/>
    </row>
    <row r="1002" spans="1:12" s="26" customFormat="1" ht="20.100000000000001" customHeight="1" x14ac:dyDescent="0.15">
      <c r="A1002" s="23"/>
      <c r="B1002" s="23"/>
      <c r="C1002" s="769"/>
      <c r="D1002" s="2"/>
      <c r="E1002" s="2"/>
      <c r="F1002" s="2"/>
      <c r="G1002" s="2"/>
      <c r="H1002" s="644"/>
      <c r="I1002" s="721"/>
      <c r="J1002" s="25"/>
      <c r="K1002" s="24"/>
      <c r="L1002" s="414"/>
    </row>
    <row r="1003" spans="1:12" s="26" customFormat="1" ht="20.100000000000001" customHeight="1" x14ac:dyDescent="0.15">
      <c r="A1003" s="23"/>
      <c r="B1003" s="23"/>
      <c r="C1003" s="769"/>
      <c r="D1003" s="2"/>
      <c r="E1003" s="2"/>
      <c r="F1003" s="2"/>
      <c r="G1003" s="2"/>
      <c r="H1003" s="644"/>
      <c r="I1003" s="721"/>
      <c r="J1003" s="25"/>
      <c r="K1003" s="24"/>
      <c r="L1003" s="414"/>
    </row>
    <row r="1004" spans="1:12" s="26" customFormat="1" ht="20.100000000000001" customHeight="1" x14ac:dyDescent="0.15">
      <c r="A1004" s="23"/>
      <c r="B1004" s="23"/>
      <c r="C1004" s="769"/>
      <c r="D1004" s="2"/>
      <c r="E1004" s="2"/>
      <c r="F1004" s="2"/>
      <c r="G1004" s="2"/>
      <c r="H1004" s="644"/>
      <c r="I1004" s="721"/>
      <c r="J1004" s="25"/>
      <c r="K1004" s="24"/>
      <c r="L1004" s="414"/>
    </row>
    <row r="1005" spans="1:12" s="26" customFormat="1" ht="20.100000000000001" customHeight="1" x14ac:dyDescent="0.15">
      <c r="A1005" s="23"/>
      <c r="B1005" s="23"/>
      <c r="C1005" s="769"/>
      <c r="D1005" s="2"/>
      <c r="E1005" s="2"/>
      <c r="F1005" s="2"/>
      <c r="G1005" s="2"/>
      <c r="H1005" s="644"/>
      <c r="I1005" s="721"/>
      <c r="J1005" s="25"/>
      <c r="K1005" s="24"/>
      <c r="L1005" s="414"/>
    </row>
    <row r="1006" spans="1:12" s="26" customFormat="1" ht="20.100000000000001" customHeight="1" x14ac:dyDescent="0.15">
      <c r="A1006" s="23"/>
      <c r="B1006" s="23"/>
      <c r="C1006" s="769"/>
      <c r="D1006" s="2"/>
      <c r="E1006" s="2"/>
      <c r="F1006" s="2"/>
      <c r="G1006" s="2"/>
      <c r="H1006" s="644"/>
      <c r="I1006" s="721"/>
      <c r="J1006" s="25"/>
      <c r="K1006" s="24"/>
      <c r="L1006" s="414"/>
    </row>
    <row r="1007" spans="1:12" s="26" customFormat="1" ht="20.100000000000001" customHeight="1" x14ac:dyDescent="0.15">
      <c r="A1007" s="23"/>
      <c r="B1007" s="23"/>
      <c r="C1007" s="769"/>
      <c r="D1007" s="2"/>
      <c r="E1007" s="2"/>
      <c r="F1007" s="2"/>
      <c r="G1007" s="2"/>
      <c r="H1007" s="644"/>
      <c r="I1007" s="721"/>
      <c r="J1007" s="25"/>
      <c r="K1007" s="24"/>
      <c r="L1007" s="414"/>
    </row>
    <row r="1008" spans="1:12" s="26" customFormat="1" ht="20.100000000000001" customHeight="1" x14ac:dyDescent="0.15">
      <c r="A1008" s="23"/>
      <c r="B1008" s="23"/>
      <c r="C1008" s="769"/>
      <c r="D1008" s="2"/>
      <c r="E1008" s="2"/>
      <c r="F1008" s="2"/>
      <c r="G1008" s="2"/>
      <c r="H1008" s="644"/>
      <c r="I1008" s="721"/>
      <c r="J1008" s="25"/>
      <c r="K1008" s="24"/>
      <c r="L1008" s="414"/>
    </row>
    <row r="1009" spans="1:12" s="26" customFormat="1" ht="20.100000000000001" customHeight="1" x14ac:dyDescent="0.15">
      <c r="A1009" s="23"/>
      <c r="B1009" s="23"/>
      <c r="C1009" s="769"/>
      <c r="D1009" s="2"/>
      <c r="E1009" s="2"/>
      <c r="F1009" s="2"/>
      <c r="G1009" s="2"/>
      <c r="H1009" s="644"/>
      <c r="I1009" s="721"/>
      <c r="J1009" s="25"/>
      <c r="K1009" s="24"/>
      <c r="L1009" s="414"/>
    </row>
    <row r="1010" spans="1:12" s="26" customFormat="1" ht="20.100000000000001" customHeight="1" x14ac:dyDescent="0.15">
      <c r="A1010" s="23"/>
      <c r="B1010" s="23"/>
      <c r="C1010" s="769"/>
      <c r="D1010" s="2"/>
      <c r="E1010" s="2"/>
      <c r="F1010" s="2"/>
      <c r="G1010" s="2"/>
      <c r="H1010" s="644"/>
      <c r="I1010" s="721"/>
      <c r="J1010" s="25"/>
      <c r="K1010" s="24"/>
      <c r="L1010" s="414"/>
    </row>
    <row r="1011" spans="1:12" s="26" customFormat="1" ht="20.100000000000001" customHeight="1" x14ac:dyDescent="0.15">
      <c r="A1011" s="23"/>
      <c r="B1011" s="23"/>
      <c r="C1011" s="769"/>
      <c r="D1011" s="2"/>
      <c r="E1011" s="2"/>
      <c r="F1011" s="2"/>
      <c r="G1011" s="2"/>
      <c r="H1011" s="644"/>
      <c r="I1011" s="721"/>
      <c r="J1011" s="25"/>
      <c r="K1011" s="24"/>
      <c r="L1011" s="414"/>
    </row>
    <row r="1012" spans="1:12" s="26" customFormat="1" ht="20.100000000000001" customHeight="1" x14ac:dyDescent="0.15">
      <c r="A1012" s="23"/>
      <c r="B1012" s="23"/>
      <c r="C1012" s="769"/>
      <c r="D1012" s="2"/>
      <c r="E1012" s="2"/>
      <c r="F1012" s="2"/>
      <c r="G1012" s="2"/>
      <c r="H1012" s="644"/>
      <c r="I1012" s="721"/>
      <c r="J1012" s="25"/>
      <c r="K1012" s="24"/>
      <c r="L1012" s="414"/>
    </row>
    <row r="1013" spans="1:12" s="26" customFormat="1" ht="20.100000000000001" customHeight="1" x14ac:dyDescent="0.15">
      <c r="A1013" s="23"/>
      <c r="B1013" s="23"/>
      <c r="C1013" s="769"/>
      <c r="D1013" s="2"/>
      <c r="E1013" s="2"/>
      <c r="F1013" s="2"/>
      <c r="G1013" s="2"/>
      <c r="H1013" s="644"/>
      <c r="I1013" s="721"/>
      <c r="J1013" s="25"/>
      <c r="K1013" s="24"/>
      <c r="L1013" s="414"/>
    </row>
    <row r="1014" spans="1:12" s="26" customFormat="1" ht="20.100000000000001" customHeight="1" x14ac:dyDescent="0.15">
      <c r="A1014" s="23"/>
      <c r="B1014" s="23"/>
      <c r="C1014" s="769"/>
      <c r="D1014" s="2"/>
      <c r="E1014" s="2"/>
      <c r="F1014" s="2"/>
      <c r="G1014" s="2"/>
      <c r="H1014" s="644"/>
      <c r="I1014" s="721"/>
      <c r="J1014" s="25"/>
      <c r="K1014" s="24"/>
      <c r="L1014" s="414"/>
    </row>
    <row r="1015" spans="1:12" s="26" customFormat="1" ht="20.100000000000001" customHeight="1" x14ac:dyDescent="0.15">
      <c r="A1015" s="23"/>
      <c r="B1015" s="23"/>
      <c r="C1015" s="769"/>
      <c r="D1015" s="2"/>
      <c r="E1015" s="2"/>
      <c r="F1015" s="2"/>
      <c r="G1015" s="2"/>
      <c r="H1015" s="644"/>
      <c r="I1015" s="721"/>
      <c r="J1015" s="25"/>
      <c r="K1015" s="24"/>
      <c r="L1015" s="414"/>
    </row>
    <row r="1016" spans="1:12" s="26" customFormat="1" ht="20.100000000000001" customHeight="1" x14ac:dyDescent="0.15">
      <c r="A1016" s="23"/>
      <c r="B1016" s="23"/>
      <c r="C1016" s="769"/>
      <c r="D1016" s="2"/>
      <c r="E1016" s="2"/>
      <c r="F1016" s="2"/>
      <c r="G1016" s="2"/>
      <c r="H1016" s="644"/>
      <c r="I1016" s="721"/>
      <c r="J1016" s="25"/>
      <c r="K1016" s="24"/>
      <c r="L1016" s="414"/>
    </row>
    <row r="1017" spans="1:12" s="26" customFormat="1" ht="20.100000000000001" customHeight="1" x14ac:dyDescent="0.15">
      <c r="A1017" s="23"/>
      <c r="B1017" s="23"/>
      <c r="C1017" s="769"/>
      <c r="D1017" s="2"/>
      <c r="E1017" s="2"/>
      <c r="F1017" s="2"/>
      <c r="G1017" s="2"/>
      <c r="H1017" s="644"/>
      <c r="I1017" s="721"/>
      <c r="J1017" s="25"/>
      <c r="K1017" s="24"/>
      <c r="L1017" s="414"/>
    </row>
    <row r="1018" spans="1:12" s="26" customFormat="1" ht="20.100000000000001" customHeight="1" x14ac:dyDescent="0.15">
      <c r="A1018" s="23"/>
      <c r="B1018" s="23"/>
      <c r="C1018" s="769"/>
      <c r="D1018" s="2"/>
      <c r="E1018" s="2"/>
      <c r="F1018" s="2"/>
      <c r="G1018" s="2"/>
      <c r="H1018" s="644"/>
      <c r="I1018" s="721"/>
      <c r="J1018" s="25"/>
      <c r="K1018" s="24"/>
      <c r="L1018" s="414"/>
    </row>
    <row r="1019" spans="1:12" s="26" customFormat="1" ht="20.100000000000001" customHeight="1" x14ac:dyDescent="0.15">
      <c r="A1019" s="23"/>
      <c r="B1019" s="23"/>
      <c r="C1019" s="769"/>
      <c r="D1019" s="2"/>
      <c r="E1019" s="2"/>
      <c r="F1019" s="2"/>
      <c r="G1019" s="2"/>
      <c r="H1019" s="644"/>
      <c r="I1019" s="721"/>
      <c r="J1019" s="25"/>
      <c r="K1019" s="24"/>
      <c r="L1019" s="414"/>
    </row>
    <row r="1020" spans="1:12" s="26" customFormat="1" ht="20.100000000000001" customHeight="1" x14ac:dyDescent="0.15">
      <c r="A1020" s="23"/>
      <c r="B1020" s="23"/>
      <c r="C1020" s="769"/>
      <c r="D1020" s="2"/>
      <c r="E1020" s="2"/>
      <c r="F1020" s="2"/>
      <c r="G1020" s="2"/>
      <c r="H1020" s="644"/>
      <c r="I1020" s="721"/>
      <c r="J1020" s="25"/>
      <c r="K1020" s="24"/>
      <c r="L1020" s="414"/>
    </row>
    <row r="1021" spans="1:12" s="26" customFormat="1" ht="20.100000000000001" customHeight="1" x14ac:dyDescent="0.15">
      <c r="A1021" s="23"/>
      <c r="B1021" s="23"/>
      <c r="C1021" s="769"/>
      <c r="D1021" s="2"/>
      <c r="E1021" s="2"/>
      <c r="F1021" s="2"/>
      <c r="G1021" s="2"/>
      <c r="H1021" s="644"/>
      <c r="I1021" s="721"/>
      <c r="J1021" s="25"/>
      <c r="K1021" s="24"/>
      <c r="L1021" s="414"/>
    </row>
    <row r="1022" spans="1:12" s="26" customFormat="1" ht="20.100000000000001" customHeight="1" x14ac:dyDescent="0.15">
      <c r="A1022" s="23"/>
      <c r="B1022" s="23"/>
      <c r="C1022" s="769"/>
      <c r="D1022" s="2"/>
      <c r="E1022" s="2"/>
      <c r="F1022" s="2"/>
      <c r="G1022" s="2"/>
      <c r="H1022" s="644"/>
      <c r="I1022" s="721"/>
      <c r="J1022" s="25"/>
      <c r="K1022" s="24"/>
      <c r="L1022" s="414"/>
    </row>
    <row r="1023" spans="1:12" s="26" customFormat="1" ht="20.100000000000001" customHeight="1" x14ac:dyDescent="0.15">
      <c r="A1023" s="23"/>
      <c r="B1023" s="23"/>
      <c r="C1023" s="769"/>
      <c r="D1023" s="2"/>
      <c r="E1023" s="2"/>
      <c r="F1023" s="2"/>
      <c r="G1023" s="2"/>
      <c r="H1023" s="644"/>
      <c r="I1023" s="721"/>
      <c r="J1023" s="25"/>
      <c r="K1023" s="24"/>
      <c r="L1023" s="414"/>
    </row>
    <row r="1024" spans="1:12" s="26" customFormat="1" ht="20.100000000000001" customHeight="1" x14ac:dyDescent="0.15">
      <c r="A1024" s="23"/>
      <c r="B1024" s="23"/>
      <c r="C1024" s="769"/>
      <c r="D1024" s="2"/>
      <c r="E1024" s="2"/>
      <c r="F1024" s="2"/>
      <c r="G1024" s="2"/>
      <c r="H1024" s="644"/>
      <c r="I1024" s="721"/>
      <c r="J1024" s="25"/>
      <c r="K1024" s="24"/>
      <c r="L1024" s="414"/>
    </row>
    <row r="1025" spans="1:12" s="26" customFormat="1" ht="20.100000000000001" customHeight="1" x14ac:dyDescent="0.15">
      <c r="A1025" s="23"/>
      <c r="B1025" s="23"/>
      <c r="C1025" s="769"/>
      <c r="D1025" s="2"/>
      <c r="E1025" s="2"/>
      <c r="F1025" s="2"/>
      <c r="G1025" s="2"/>
      <c r="H1025" s="644"/>
      <c r="I1025" s="721"/>
      <c r="J1025" s="25"/>
      <c r="K1025" s="24"/>
      <c r="L1025" s="414"/>
    </row>
    <row r="1026" spans="1:12" s="26" customFormat="1" ht="20.100000000000001" customHeight="1" x14ac:dyDescent="0.15">
      <c r="A1026" s="23"/>
      <c r="B1026" s="23"/>
      <c r="C1026" s="769"/>
      <c r="D1026" s="2"/>
      <c r="E1026" s="2"/>
      <c r="F1026" s="2"/>
      <c r="G1026" s="2"/>
      <c r="H1026" s="644"/>
      <c r="I1026" s="721"/>
      <c r="J1026" s="25"/>
      <c r="K1026" s="24"/>
      <c r="L1026" s="414"/>
    </row>
    <row r="1027" spans="1:12" s="26" customFormat="1" ht="20.100000000000001" customHeight="1" x14ac:dyDescent="0.15">
      <c r="A1027" s="23"/>
      <c r="B1027" s="23"/>
      <c r="C1027" s="769"/>
      <c r="D1027" s="2"/>
      <c r="E1027" s="2"/>
      <c r="F1027" s="2"/>
      <c r="G1027" s="2"/>
      <c r="H1027" s="644"/>
      <c r="I1027" s="721"/>
      <c r="J1027" s="25"/>
      <c r="K1027" s="24"/>
      <c r="L1027" s="414"/>
    </row>
    <row r="1028" spans="1:12" s="26" customFormat="1" ht="20.100000000000001" customHeight="1" x14ac:dyDescent="0.15">
      <c r="A1028" s="23"/>
      <c r="B1028" s="23"/>
      <c r="C1028" s="769"/>
      <c r="D1028" s="2"/>
      <c r="E1028" s="2"/>
      <c r="F1028" s="2"/>
      <c r="G1028" s="2"/>
      <c r="H1028" s="644"/>
      <c r="I1028" s="721"/>
      <c r="J1028" s="25"/>
      <c r="K1028" s="24"/>
      <c r="L1028" s="414"/>
    </row>
    <row r="1029" spans="1:12" s="26" customFormat="1" ht="20.100000000000001" customHeight="1" x14ac:dyDescent="0.15">
      <c r="A1029" s="23"/>
      <c r="B1029" s="23"/>
      <c r="C1029" s="769"/>
      <c r="D1029" s="2"/>
      <c r="E1029" s="2"/>
      <c r="F1029" s="2"/>
      <c r="G1029" s="2"/>
      <c r="H1029" s="644"/>
      <c r="I1029" s="721"/>
      <c r="J1029" s="25"/>
      <c r="K1029" s="24"/>
      <c r="L1029" s="414"/>
    </row>
    <row r="1030" spans="1:12" s="26" customFormat="1" ht="20.100000000000001" customHeight="1" x14ac:dyDescent="0.15">
      <c r="A1030" s="23"/>
      <c r="B1030" s="23"/>
      <c r="C1030" s="769"/>
      <c r="D1030" s="2"/>
      <c r="E1030" s="2"/>
      <c r="F1030" s="2"/>
      <c r="G1030" s="2"/>
      <c r="H1030" s="644"/>
      <c r="I1030" s="721"/>
      <c r="J1030" s="25"/>
      <c r="K1030" s="24"/>
      <c r="L1030" s="414"/>
    </row>
    <row r="1031" spans="1:12" s="26" customFormat="1" ht="20.100000000000001" customHeight="1" x14ac:dyDescent="0.15">
      <c r="A1031" s="23"/>
      <c r="B1031" s="23"/>
      <c r="C1031" s="769"/>
      <c r="D1031" s="2"/>
      <c r="E1031" s="2"/>
      <c r="F1031" s="2"/>
      <c r="G1031" s="2"/>
      <c r="H1031" s="644"/>
      <c r="I1031" s="721"/>
      <c r="J1031" s="25"/>
      <c r="K1031" s="24"/>
      <c r="L1031" s="414"/>
    </row>
    <row r="1032" spans="1:12" s="26" customFormat="1" ht="20.100000000000001" customHeight="1" x14ac:dyDescent="0.15">
      <c r="A1032" s="23"/>
      <c r="B1032" s="23"/>
      <c r="C1032" s="769"/>
      <c r="D1032" s="2"/>
      <c r="E1032" s="2"/>
      <c r="F1032" s="2"/>
      <c r="G1032" s="2"/>
      <c r="H1032" s="644"/>
      <c r="I1032" s="721"/>
      <c r="J1032" s="25"/>
      <c r="K1032" s="24"/>
      <c r="L1032" s="414"/>
    </row>
    <row r="1033" spans="1:12" s="26" customFormat="1" ht="20.100000000000001" customHeight="1" x14ac:dyDescent="0.15">
      <c r="A1033" s="23"/>
      <c r="B1033" s="23"/>
      <c r="C1033" s="769"/>
      <c r="D1033" s="2"/>
      <c r="E1033" s="2"/>
      <c r="F1033" s="2"/>
      <c r="G1033" s="2"/>
      <c r="H1033" s="644"/>
      <c r="I1033" s="721"/>
      <c r="J1033" s="25"/>
      <c r="K1033" s="24"/>
      <c r="L1033" s="414"/>
    </row>
    <row r="1034" spans="1:12" s="26" customFormat="1" ht="20.100000000000001" customHeight="1" x14ac:dyDescent="0.15">
      <c r="A1034" s="23"/>
      <c r="B1034" s="23"/>
      <c r="C1034" s="769"/>
      <c r="D1034" s="2"/>
      <c r="E1034" s="2"/>
      <c r="F1034" s="2"/>
      <c r="G1034" s="2"/>
      <c r="H1034" s="644"/>
      <c r="I1034" s="721"/>
      <c r="J1034" s="25"/>
      <c r="K1034" s="24"/>
      <c r="L1034" s="414"/>
    </row>
    <row r="1035" spans="1:12" s="26" customFormat="1" ht="20.100000000000001" customHeight="1" x14ac:dyDescent="0.15">
      <c r="A1035" s="23"/>
      <c r="B1035" s="23"/>
      <c r="C1035" s="769"/>
      <c r="D1035" s="2"/>
      <c r="E1035" s="2"/>
      <c r="F1035" s="2"/>
      <c r="G1035" s="2"/>
      <c r="H1035" s="644"/>
      <c r="I1035" s="721"/>
      <c r="J1035" s="25"/>
      <c r="K1035" s="24"/>
      <c r="L1035" s="414"/>
    </row>
    <row r="1036" spans="1:12" s="26" customFormat="1" ht="20.100000000000001" customHeight="1" x14ac:dyDescent="0.15">
      <c r="A1036" s="23"/>
      <c r="B1036" s="23"/>
      <c r="C1036" s="769"/>
      <c r="D1036" s="2"/>
      <c r="E1036" s="2"/>
      <c r="F1036" s="2"/>
      <c r="G1036" s="2"/>
      <c r="H1036" s="644"/>
      <c r="I1036" s="721"/>
      <c r="J1036" s="25"/>
      <c r="K1036" s="24"/>
      <c r="L1036" s="414"/>
    </row>
  </sheetData>
  <mergeCells count="344">
    <mergeCell ref="E596:G596"/>
    <mergeCell ref="F597:G597"/>
    <mergeCell ref="E599:G599"/>
    <mergeCell ref="F600:G600"/>
    <mergeCell ref="F474:G474"/>
    <mergeCell ref="F455:G455"/>
    <mergeCell ref="F460:G460"/>
    <mergeCell ref="E469:G469"/>
    <mergeCell ref="F470:G470"/>
    <mergeCell ref="D576:G576"/>
    <mergeCell ref="E577:G577"/>
    <mergeCell ref="F578:G578"/>
    <mergeCell ref="E582:G582"/>
    <mergeCell ref="F583:G583"/>
    <mergeCell ref="F511:G511"/>
    <mergeCell ref="F477:G477"/>
    <mergeCell ref="D516:G516"/>
    <mergeCell ref="F585:G585"/>
    <mergeCell ref="E588:G588"/>
    <mergeCell ref="F589:G589"/>
    <mergeCell ref="E591:G591"/>
    <mergeCell ref="F592:G592"/>
    <mergeCell ref="C500:G500"/>
    <mergeCell ref="D501:G501"/>
    <mergeCell ref="F156:G156"/>
    <mergeCell ref="E164:G164"/>
    <mergeCell ref="F165:G165"/>
    <mergeCell ref="E169:G169"/>
    <mergeCell ref="F170:G170"/>
    <mergeCell ref="E177:G177"/>
    <mergeCell ref="C594:G594"/>
    <mergeCell ref="D595:G595"/>
    <mergeCell ref="E486:G486"/>
    <mergeCell ref="F487:G487"/>
    <mergeCell ref="F492:G492"/>
    <mergeCell ref="E473:G473"/>
    <mergeCell ref="D453:G453"/>
    <mergeCell ref="F449:G449"/>
    <mergeCell ref="E435:G435"/>
    <mergeCell ref="F436:G436"/>
    <mergeCell ref="E443:G443"/>
    <mergeCell ref="D307:G307"/>
    <mergeCell ref="F261:G261"/>
    <mergeCell ref="D263:G263"/>
    <mergeCell ref="E264:G264"/>
    <mergeCell ref="F265:G265"/>
    <mergeCell ref="F298:G298"/>
    <mergeCell ref="D566:G566"/>
    <mergeCell ref="E301:G301"/>
    <mergeCell ref="F178:G178"/>
    <mergeCell ref="D485:G485"/>
    <mergeCell ref="E182:G182"/>
    <mergeCell ref="E196:G196"/>
    <mergeCell ref="F197:G197"/>
    <mergeCell ref="E199:G199"/>
    <mergeCell ref="F200:G200"/>
    <mergeCell ref="F183:G183"/>
    <mergeCell ref="D192:G192"/>
    <mergeCell ref="E193:G193"/>
    <mergeCell ref="F194:G194"/>
    <mergeCell ref="F237:G237"/>
    <mergeCell ref="E239:G239"/>
    <mergeCell ref="F240:G240"/>
    <mergeCell ref="E244:G244"/>
    <mergeCell ref="E454:G454"/>
    <mergeCell ref="F313:G313"/>
    <mergeCell ref="F315:G315"/>
    <mergeCell ref="E322:G322"/>
    <mergeCell ref="F218:G218"/>
    <mergeCell ref="E220:G220"/>
    <mergeCell ref="F221:G221"/>
    <mergeCell ref="F620:G620"/>
    <mergeCell ref="F631:G631"/>
    <mergeCell ref="F638:G638"/>
    <mergeCell ref="F834:G834"/>
    <mergeCell ref="C530:G530"/>
    <mergeCell ref="D531:G531"/>
    <mergeCell ref="E532:G532"/>
    <mergeCell ref="F533:G533"/>
    <mergeCell ref="C535:G535"/>
    <mergeCell ref="D536:G536"/>
    <mergeCell ref="E537:G537"/>
    <mergeCell ref="F538:G538"/>
    <mergeCell ref="E541:G541"/>
    <mergeCell ref="F542:G542"/>
    <mergeCell ref="F545:G545"/>
    <mergeCell ref="F547:G547"/>
    <mergeCell ref="E555:G555"/>
    <mergeCell ref="F556:G556"/>
    <mergeCell ref="E558:G558"/>
    <mergeCell ref="F559:G559"/>
    <mergeCell ref="C561:G561"/>
    <mergeCell ref="F761:G761"/>
    <mergeCell ref="D832:G832"/>
    <mergeCell ref="F817:G817"/>
    <mergeCell ref="E833:G833"/>
    <mergeCell ref="E476:G476"/>
    <mergeCell ref="D481:G481"/>
    <mergeCell ref="E482:G482"/>
    <mergeCell ref="F483:G483"/>
    <mergeCell ref="F490:G490"/>
    <mergeCell ref="E448:G448"/>
    <mergeCell ref="E827:G827"/>
    <mergeCell ref="F828:G828"/>
    <mergeCell ref="B830:G830"/>
    <mergeCell ref="C831:G831"/>
    <mergeCell ref="F809:G809"/>
    <mergeCell ref="B811:G811"/>
    <mergeCell ref="C812:G812"/>
    <mergeCell ref="F815:G815"/>
    <mergeCell ref="E819:G819"/>
    <mergeCell ref="F820:G820"/>
    <mergeCell ref="B824:G824"/>
    <mergeCell ref="C676:G676"/>
    <mergeCell ref="C825:G825"/>
    <mergeCell ref="D826:G826"/>
    <mergeCell ref="F738:G738"/>
    <mergeCell ref="E744:G744"/>
    <mergeCell ref="C806:G806"/>
    <mergeCell ref="D807:G807"/>
    <mergeCell ref="E808:G808"/>
    <mergeCell ref="F710:G710"/>
    <mergeCell ref="B713:G713"/>
    <mergeCell ref="C714:G714"/>
    <mergeCell ref="D715:G715"/>
    <mergeCell ref="F495:G495"/>
    <mergeCell ref="E497:G497"/>
    <mergeCell ref="F498:G498"/>
    <mergeCell ref="E567:G567"/>
    <mergeCell ref="F568:G568"/>
    <mergeCell ref="E571:G571"/>
    <mergeCell ref="F572:G572"/>
    <mergeCell ref="E716:G716"/>
    <mergeCell ref="F717:G717"/>
    <mergeCell ref="E726:G726"/>
    <mergeCell ref="F727:G727"/>
    <mergeCell ref="F734:G734"/>
    <mergeCell ref="E709:G709"/>
    <mergeCell ref="D677:G677"/>
    <mergeCell ref="E678:G678"/>
    <mergeCell ref="E654:G654"/>
    <mergeCell ref="F655:G655"/>
    <mergeCell ref="F785:G785"/>
    <mergeCell ref="F787:G787"/>
    <mergeCell ref="E790:G790"/>
    <mergeCell ref="F791:G791"/>
    <mergeCell ref="E763:G763"/>
    <mergeCell ref="F227:G227"/>
    <mergeCell ref="D231:G231"/>
    <mergeCell ref="E232:G232"/>
    <mergeCell ref="F233:G233"/>
    <mergeCell ref="F235:G235"/>
    <mergeCell ref="F444:G444"/>
    <mergeCell ref="D447:G447"/>
    <mergeCell ref="F402:G402"/>
    <mergeCell ref="F426:G426"/>
    <mergeCell ref="E430:G430"/>
    <mergeCell ref="E494:G494"/>
    <mergeCell ref="E661:G661"/>
    <mergeCell ref="F662:G662"/>
    <mergeCell ref="F667:G667"/>
    <mergeCell ref="E671:G671"/>
    <mergeCell ref="F672:G672"/>
    <mergeCell ref="F606:G606"/>
    <mergeCell ref="E619:G619"/>
    <mergeCell ref="F564:G564"/>
    <mergeCell ref="D562:G562"/>
    <mergeCell ref="D813:G813"/>
    <mergeCell ref="E814:G814"/>
    <mergeCell ref="E747:G747"/>
    <mergeCell ref="F748:G748"/>
    <mergeCell ref="F750:G750"/>
    <mergeCell ref="C603:G603"/>
    <mergeCell ref="D604:G604"/>
    <mergeCell ref="E605:G605"/>
    <mergeCell ref="F782:G782"/>
    <mergeCell ref="E784:G784"/>
    <mergeCell ref="C794:G794"/>
    <mergeCell ref="D795:G795"/>
    <mergeCell ref="E796:G796"/>
    <mergeCell ref="F797:G797"/>
    <mergeCell ref="E801:G801"/>
    <mergeCell ref="F802:G802"/>
    <mergeCell ref="F804:G804"/>
    <mergeCell ref="C664:G664"/>
    <mergeCell ref="D665:G665"/>
    <mergeCell ref="E666:G666"/>
    <mergeCell ref="D767:G767"/>
    <mergeCell ref="E768:G768"/>
    <mergeCell ref="F679:G679"/>
    <mergeCell ref="F764:G764"/>
    <mergeCell ref="E563:G563"/>
    <mergeCell ref="F431:G431"/>
    <mergeCell ref="D422:G422"/>
    <mergeCell ref="E423:G423"/>
    <mergeCell ref="F424:G424"/>
    <mergeCell ref="F406:G406"/>
    <mergeCell ref="D408:G408"/>
    <mergeCell ref="E409:G409"/>
    <mergeCell ref="E438:G438"/>
    <mergeCell ref="F439:G439"/>
    <mergeCell ref="E502:G502"/>
    <mergeCell ref="F503:G503"/>
    <mergeCell ref="D505:G505"/>
    <mergeCell ref="E506:G506"/>
    <mergeCell ref="F507:G507"/>
    <mergeCell ref="D509:G509"/>
    <mergeCell ref="E510:G510"/>
    <mergeCell ref="F528:G528"/>
    <mergeCell ref="E517:G517"/>
    <mergeCell ref="F524:G524"/>
    <mergeCell ref="F518:G518"/>
    <mergeCell ref="E527:G527"/>
    <mergeCell ref="F522:G522"/>
    <mergeCell ref="F388:G388"/>
    <mergeCell ref="F410:G410"/>
    <mergeCell ref="F412:G412"/>
    <mergeCell ref="E405:G405"/>
    <mergeCell ref="F346:G346"/>
    <mergeCell ref="E348:G348"/>
    <mergeCell ref="E308:G308"/>
    <mergeCell ref="F309:G309"/>
    <mergeCell ref="D357:G357"/>
    <mergeCell ref="E358:G358"/>
    <mergeCell ref="F359:G359"/>
    <mergeCell ref="E387:G387"/>
    <mergeCell ref="E373:G373"/>
    <mergeCell ref="F374:G374"/>
    <mergeCell ref="F378:G378"/>
    <mergeCell ref="F380:G380"/>
    <mergeCell ref="A1:K1"/>
    <mergeCell ref="J3:K3"/>
    <mergeCell ref="A4:G4"/>
    <mergeCell ref="B6:G6"/>
    <mergeCell ref="C7:G7"/>
    <mergeCell ref="A2:K2"/>
    <mergeCell ref="D8:G8"/>
    <mergeCell ref="D248:G248"/>
    <mergeCell ref="D145:G145"/>
    <mergeCell ref="E9:G9"/>
    <mergeCell ref="F10:G10"/>
    <mergeCell ref="E38:G38"/>
    <mergeCell ref="F39:G39"/>
    <mergeCell ref="F63:G63"/>
    <mergeCell ref="F76:G76"/>
    <mergeCell ref="E78:G78"/>
    <mergeCell ref="F79:G79"/>
    <mergeCell ref="F81:G81"/>
    <mergeCell ref="E83:G83"/>
    <mergeCell ref="F84:G84"/>
    <mergeCell ref="F86:G86"/>
    <mergeCell ref="F88:G88"/>
    <mergeCell ref="E90:G90"/>
    <mergeCell ref="F91:G91"/>
    <mergeCell ref="F296:G296"/>
    <mergeCell ref="D404:G404"/>
    <mergeCell ref="D393:G393"/>
    <mergeCell ref="E394:G394"/>
    <mergeCell ref="F395:G395"/>
    <mergeCell ref="D397:G397"/>
    <mergeCell ref="E398:G398"/>
    <mergeCell ref="F399:G399"/>
    <mergeCell ref="E401:G401"/>
    <mergeCell ref="F349:G349"/>
    <mergeCell ref="E353:G353"/>
    <mergeCell ref="F354:G354"/>
    <mergeCell ref="E304:G304"/>
    <mergeCell ref="F302:G302"/>
    <mergeCell ref="F305:G305"/>
    <mergeCell ref="F323:G323"/>
    <mergeCell ref="E327:G327"/>
    <mergeCell ref="F328:G328"/>
    <mergeCell ref="E333:G333"/>
    <mergeCell ref="F334:G334"/>
    <mergeCell ref="D340:G340"/>
    <mergeCell ref="E341:G341"/>
    <mergeCell ref="F342:G342"/>
    <mergeCell ref="F344:G344"/>
    <mergeCell ref="D141:G141"/>
    <mergeCell ref="E142:G142"/>
    <mergeCell ref="F143:G143"/>
    <mergeCell ref="E291:G291"/>
    <mergeCell ref="F292:G292"/>
    <mergeCell ref="D294:G294"/>
    <mergeCell ref="E295:G295"/>
    <mergeCell ref="F267:G267"/>
    <mergeCell ref="F274:G274"/>
    <mergeCell ref="F250:G250"/>
    <mergeCell ref="F252:G252"/>
    <mergeCell ref="F254:G254"/>
    <mergeCell ref="E256:G256"/>
    <mergeCell ref="F257:G257"/>
    <mergeCell ref="E260:G260"/>
    <mergeCell ref="F245:G245"/>
    <mergeCell ref="D211:G211"/>
    <mergeCell ref="E212:G212"/>
    <mergeCell ref="F213:G213"/>
    <mergeCell ref="F216:G216"/>
    <mergeCell ref="E146:G146"/>
    <mergeCell ref="F147:G147"/>
    <mergeCell ref="E226:G226"/>
    <mergeCell ref="F154:G154"/>
    <mergeCell ref="F139:G139"/>
    <mergeCell ref="E277:G277"/>
    <mergeCell ref="F278:G278"/>
    <mergeCell ref="E280:G280"/>
    <mergeCell ref="F281:G281"/>
    <mergeCell ref="F283:G283"/>
    <mergeCell ref="D100:G100"/>
    <mergeCell ref="E101:G101"/>
    <mergeCell ref="F102:G102"/>
    <mergeCell ref="D105:G105"/>
    <mergeCell ref="E106:G106"/>
    <mergeCell ref="F107:G107"/>
    <mergeCell ref="E127:G127"/>
    <mergeCell ref="F128:G128"/>
    <mergeCell ref="F130:G130"/>
    <mergeCell ref="F133:G133"/>
    <mergeCell ref="E135:G135"/>
    <mergeCell ref="F136:G136"/>
    <mergeCell ref="E138:G138"/>
    <mergeCell ref="E270:G270"/>
    <mergeCell ref="D276:G276"/>
    <mergeCell ref="E249:G249"/>
    <mergeCell ref="F271:G271"/>
    <mergeCell ref="E273:G273"/>
    <mergeCell ref="E689:G689"/>
    <mergeCell ref="F690:G690"/>
    <mergeCell ref="D692:G692"/>
    <mergeCell ref="E693:G693"/>
    <mergeCell ref="F694:G694"/>
    <mergeCell ref="F769:G769"/>
    <mergeCell ref="F772:G772"/>
    <mergeCell ref="F776:G776"/>
    <mergeCell ref="E781:G781"/>
    <mergeCell ref="F745:G745"/>
    <mergeCell ref="C766:G766"/>
    <mergeCell ref="E755:G755"/>
    <mergeCell ref="F756:G756"/>
    <mergeCell ref="E760:G760"/>
    <mergeCell ref="E704:G704"/>
    <mergeCell ref="F705:G705"/>
    <mergeCell ref="C707:G707"/>
    <mergeCell ref="D708:G708"/>
  </mergeCells>
  <phoneticPr fontId="4" type="noConversion"/>
  <pageMargins left="0.35433070866141736" right="0.35433070866141736" top="0.98425196850393704" bottom="0.78740157480314965" header="0.51181102362204722" footer="0.51181102362204722"/>
  <pageSetup paperSize="9" scale="82" firstPageNumber="53" fitToHeight="0" orientation="portrait" useFirstPageNumber="1" r:id="rId1"/>
  <headerFooter alignWithMargins="0">
    <oddFooter>&amp;C&amp;P</oddFooter>
  </headerFooter>
  <ignoredErrors>
    <ignoredError sqref="I14:J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총칙</vt:lpstr>
      <vt:lpstr>수입 </vt:lpstr>
      <vt:lpstr>지출</vt:lpstr>
      <vt:lpstr>'수입 '!Print_Area</vt:lpstr>
      <vt:lpstr>지출!Print_Area</vt:lpstr>
      <vt:lpstr>총칙!Print_Area</vt:lpstr>
      <vt:lpstr>'수입 '!Print_Titles</vt:lpstr>
      <vt:lpstr>지출!Print_Titles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2026-02-04T04:07:02Z</cp:lastPrinted>
  <dcterms:created xsi:type="dcterms:W3CDTF">2023-07-20T17:37:58Z</dcterms:created>
  <dcterms:modified xsi:type="dcterms:W3CDTF">2026-02-09T00:36:20Z</dcterms:modified>
</cp:coreProperties>
</file>