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385" yWindow="-15" windowWidth="14430" windowHeight="12330"/>
  </bookViews>
  <sheets>
    <sheet name="총칙" sheetId="15" r:id="rId1"/>
    <sheet name="수입 " sheetId="13" r:id="rId2"/>
    <sheet name="지출 " sheetId="14" r:id="rId3"/>
  </sheets>
  <definedNames>
    <definedName name="_xlnm._FilterDatabase" localSheetId="2" hidden="1">'지출 '!$A$5:$K$516</definedName>
    <definedName name="_xlnm.Print_Area" localSheetId="1">'수입 '!$A$1:$G$72</definedName>
    <definedName name="_xlnm.Print_Area" localSheetId="2">'지출 '!$A$1:$K$657</definedName>
    <definedName name="_xlnm.Print_Area" localSheetId="0">총칙!$A$1:$G$25</definedName>
    <definedName name="_xlnm.Print_Titles" localSheetId="1">'수입 '!$1:$3</definedName>
    <definedName name="_xlnm.Print_Titles" localSheetId="2">'지출 '!$1:$4</definedName>
  </definedNames>
  <calcPr calcId="144525"/>
</workbook>
</file>

<file path=xl/calcChain.xml><?xml version="1.0" encoding="utf-8"?>
<calcChain xmlns="http://schemas.openxmlformats.org/spreadsheetml/2006/main">
  <c r="I516" i="14" l="1"/>
  <c r="F11" i="15" l="1"/>
  <c r="E11" i="15"/>
  <c r="F12" i="15" l="1"/>
  <c r="E12" i="15"/>
  <c r="G11" i="15"/>
  <c r="I505" i="14" l="1"/>
  <c r="J505" i="14"/>
  <c r="J647" i="14" l="1"/>
  <c r="I655" i="14" l="1"/>
  <c r="I654" i="14" s="1"/>
  <c r="I651" i="14"/>
  <c r="I650" i="14" s="1"/>
  <c r="I647" i="14"/>
  <c r="I645" i="14"/>
  <c r="I639" i="14"/>
  <c r="I638" i="14" s="1"/>
  <c r="K657" i="14"/>
  <c r="K656" i="14"/>
  <c r="J655" i="14"/>
  <c r="J654" i="14" s="1"/>
  <c r="K653" i="14"/>
  <c r="K652" i="14"/>
  <c r="J651" i="14"/>
  <c r="J650" i="14" s="1"/>
  <c r="K649" i="14"/>
  <c r="K648" i="14"/>
  <c r="K646" i="14"/>
  <c r="J645" i="14"/>
  <c r="K644" i="14"/>
  <c r="K643" i="14"/>
  <c r="K642" i="14"/>
  <c r="K641" i="14"/>
  <c r="K640" i="14"/>
  <c r="J639" i="14"/>
  <c r="J638" i="14" s="1"/>
  <c r="K637" i="14"/>
  <c r="J636" i="14"/>
  <c r="J635" i="14" s="1"/>
  <c r="J634" i="14" s="1"/>
  <c r="J633" i="14" s="1"/>
  <c r="I636" i="14"/>
  <c r="K636" i="14" l="1"/>
  <c r="K639" i="14"/>
  <c r="K650" i="14"/>
  <c r="K645" i="14"/>
  <c r="K651" i="14"/>
  <c r="K655" i="14"/>
  <c r="K654" i="14"/>
  <c r="K647" i="14"/>
  <c r="I635" i="14"/>
  <c r="K638" i="14" l="1"/>
  <c r="K635" i="14"/>
  <c r="I634" i="14"/>
  <c r="I633" i="14" l="1"/>
  <c r="K634" i="14"/>
  <c r="K633" i="14" l="1"/>
  <c r="I562" i="14" l="1"/>
  <c r="J562" i="14"/>
  <c r="I579" i="14" l="1"/>
  <c r="I576" i="14"/>
  <c r="I575" i="14" l="1"/>
  <c r="E53" i="13"/>
  <c r="K577" i="14" l="1"/>
  <c r="J513" i="14" l="1"/>
  <c r="J512" i="14" s="1"/>
  <c r="G47" i="13" l="1"/>
  <c r="F46" i="13"/>
  <c r="F45" i="13" s="1"/>
  <c r="E46" i="13"/>
  <c r="E45" i="13" s="1"/>
  <c r="G45" i="13" l="1"/>
  <c r="G46" i="13"/>
  <c r="I513" i="14" l="1"/>
  <c r="I512" i="14" s="1"/>
  <c r="K514" i="14"/>
  <c r="K515" i="14"/>
  <c r="K510" i="14"/>
  <c r="K509" i="14"/>
  <c r="K508" i="14"/>
  <c r="K507" i="14"/>
  <c r="K506" i="14"/>
  <c r="K504" i="14"/>
  <c r="J503" i="14"/>
  <c r="I503" i="14"/>
  <c r="I502" i="14" s="1"/>
  <c r="I501" i="14" s="1"/>
  <c r="K511" i="14"/>
  <c r="J502" i="14" l="1"/>
  <c r="J501" i="14" s="1"/>
  <c r="J500" i="14" s="1"/>
  <c r="J499" i="14" s="1"/>
  <c r="K513" i="14"/>
  <c r="I500" i="14"/>
  <c r="I499" i="14" s="1"/>
  <c r="K505" i="14"/>
  <c r="K503" i="14"/>
  <c r="K498" i="14"/>
  <c r="K497" i="14"/>
  <c r="K496" i="14"/>
  <c r="J495" i="14"/>
  <c r="J494" i="14" s="1"/>
  <c r="I495" i="14"/>
  <c r="K493" i="14"/>
  <c r="J492" i="14"/>
  <c r="J491" i="14" s="1"/>
  <c r="I492" i="14"/>
  <c r="K495" i="14" l="1"/>
  <c r="K502" i="14"/>
  <c r="J490" i="14"/>
  <c r="K512" i="14"/>
  <c r="K492" i="14"/>
  <c r="I494" i="14"/>
  <c r="K494" i="14" s="1"/>
  <c r="K501" i="14"/>
  <c r="I491" i="14"/>
  <c r="K500" i="14" l="1"/>
  <c r="K491" i="14"/>
  <c r="I490" i="14"/>
  <c r="K490" i="14" s="1"/>
  <c r="K499" i="14" l="1"/>
  <c r="I522" i="14" l="1"/>
  <c r="K571" i="14" l="1"/>
  <c r="K570" i="14"/>
  <c r="K569" i="14" l="1"/>
  <c r="K406" i="14" l="1"/>
  <c r="K401" i="14"/>
  <c r="K397" i="14"/>
  <c r="J414" i="14"/>
  <c r="J413" i="14" s="1"/>
  <c r="J404" i="14"/>
  <c r="J403" i="14" s="1"/>
  <c r="J394" i="14" s="1"/>
  <c r="J398" i="14"/>
  <c r="J395" i="14" s="1"/>
  <c r="J392" i="14"/>
  <c r="J391" i="14" s="1"/>
  <c r="K415" i="14"/>
  <c r="I414" i="14"/>
  <c r="I413" i="14" s="1"/>
  <c r="K412" i="14"/>
  <c r="K411" i="14"/>
  <c r="K410" i="14"/>
  <c r="K409" i="14"/>
  <c r="K408" i="14"/>
  <c r="K407" i="14"/>
  <c r="K405" i="14"/>
  <c r="I404" i="14"/>
  <c r="K402" i="14"/>
  <c r="K400" i="14"/>
  <c r="K399" i="14"/>
  <c r="I398" i="14"/>
  <c r="I395" i="14" s="1"/>
  <c r="K396" i="14"/>
  <c r="K393" i="14"/>
  <c r="I392" i="14"/>
  <c r="I391" i="14" s="1"/>
  <c r="J390" i="14" l="1"/>
  <c r="K404" i="14"/>
  <c r="I403" i="14"/>
  <c r="I394" i="14" s="1"/>
  <c r="K394" i="14" s="1"/>
  <c r="K392" i="14"/>
  <c r="K398" i="14"/>
  <c r="K414" i="14"/>
  <c r="K395" i="14"/>
  <c r="K391" i="14"/>
  <c r="K413" i="14"/>
  <c r="I390" i="14" l="1"/>
  <c r="K390" i="14" s="1"/>
  <c r="K403" i="14"/>
  <c r="K539" i="14" l="1"/>
  <c r="K544" i="14"/>
  <c r="K541" i="14"/>
  <c r="J535" i="14"/>
  <c r="I535" i="14"/>
  <c r="J547" i="14"/>
  <c r="J546" i="14" s="1"/>
  <c r="J542" i="14"/>
  <c r="J538" i="14" s="1"/>
  <c r="J531" i="14"/>
  <c r="J522" i="14"/>
  <c r="J520" i="14"/>
  <c r="K548" i="14"/>
  <c r="I547" i="14"/>
  <c r="K547" i="14" s="1"/>
  <c r="K545" i="14"/>
  <c r="K543" i="14"/>
  <c r="I542" i="14"/>
  <c r="I538" i="14" s="1"/>
  <c r="K540" i="14"/>
  <c r="K537" i="14"/>
  <c r="K533" i="14"/>
  <c r="K532" i="14"/>
  <c r="I531" i="14"/>
  <c r="K531" i="14" s="1"/>
  <c r="K530" i="14"/>
  <c r="K529" i="14"/>
  <c r="K528" i="14"/>
  <c r="K527" i="14"/>
  <c r="K526" i="14"/>
  <c r="K525" i="14"/>
  <c r="K524" i="14"/>
  <c r="K523" i="14"/>
  <c r="K521" i="14"/>
  <c r="I520" i="14"/>
  <c r="K520" i="14" l="1"/>
  <c r="I546" i="14"/>
  <c r="K546" i="14" s="1"/>
  <c r="K522" i="14"/>
  <c r="J519" i="14"/>
  <c r="J518" i="14" s="1"/>
  <c r="J534" i="14"/>
  <c r="I519" i="14"/>
  <c r="K542" i="14"/>
  <c r="K538" i="14"/>
  <c r="K535" i="14"/>
  <c r="K519" i="14" l="1"/>
  <c r="J517" i="14"/>
  <c r="J516" i="14" s="1"/>
  <c r="I518" i="14"/>
  <c r="K518" i="14" s="1"/>
  <c r="I534" i="14"/>
  <c r="K534" i="14" s="1"/>
  <c r="I517" i="14" l="1"/>
  <c r="K517" i="14" l="1"/>
  <c r="K578" i="14"/>
  <c r="J576" i="14"/>
  <c r="K576" i="14" l="1"/>
  <c r="K581" i="14" l="1"/>
  <c r="K559" i="14"/>
  <c r="J553" i="14"/>
  <c r="I553" i="14"/>
  <c r="K555" i="14"/>
  <c r="K554" i="14"/>
  <c r="K597" i="14"/>
  <c r="J596" i="14"/>
  <c r="J595" i="14" s="1"/>
  <c r="I596" i="14"/>
  <c r="K596" i="14" l="1"/>
  <c r="I595" i="14"/>
  <c r="K595" i="14" s="1"/>
  <c r="F69" i="13" l="1"/>
  <c r="E69" i="13"/>
  <c r="K482" i="14" l="1"/>
  <c r="J481" i="14"/>
  <c r="J480" i="14" s="1"/>
  <c r="I481" i="14"/>
  <c r="K479" i="14"/>
  <c r="K478" i="14"/>
  <c r="K477" i="14"/>
  <c r="K476" i="14"/>
  <c r="K475" i="14"/>
  <c r="J474" i="14"/>
  <c r="I474" i="14"/>
  <c r="K473" i="14"/>
  <c r="K472" i="14"/>
  <c r="K471" i="14"/>
  <c r="K470" i="14"/>
  <c r="J469" i="14"/>
  <c r="I469" i="14"/>
  <c r="K465" i="14"/>
  <c r="J464" i="14"/>
  <c r="J463" i="14" s="1"/>
  <c r="I464" i="14"/>
  <c r="I463" i="14" s="1"/>
  <c r="K462" i="14"/>
  <c r="K461" i="14"/>
  <c r="K460" i="14"/>
  <c r="K459" i="14"/>
  <c r="K458" i="14"/>
  <c r="J457" i="14"/>
  <c r="I457" i="14"/>
  <c r="K456" i="14"/>
  <c r="K455" i="14"/>
  <c r="K454" i="14"/>
  <c r="K453" i="14"/>
  <c r="J452" i="14"/>
  <c r="I452" i="14"/>
  <c r="K481" i="14" l="1"/>
  <c r="J451" i="14"/>
  <c r="J450" i="14" s="1"/>
  <c r="J449" i="14" s="1"/>
  <c r="J468" i="14"/>
  <c r="J467" i="14" s="1"/>
  <c r="J466" i="14" s="1"/>
  <c r="K463" i="14"/>
  <c r="I451" i="14"/>
  <c r="I450" i="14" s="1"/>
  <c r="I449" i="14" s="1"/>
  <c r="I468" i="14"/>
  <c r="K474" i="14"/>
  <c r="I480" i="14"/>
  <c r="K480" i="14" s="1"/>
  <c r="K452" i="14"/>
  <c r="K457" i="14"/>
  <c r="K464" i="14"/>
  <c r="K469" i="14"/>
  <c r="K468" i="14" l="1"/>
  <c r="I467" i="14"/>
  <c r="I466" i="14" s="1"/>
  <c r="K466" i="14" s="1"/>
  <c r="J448" i="14"/>
  <c r="K450" i="14"/>
  <c r="K451" i="14"/>
  <c r="K449" i="14"/>
  <c r="K467" i="14" l="1"/>
  <c r="I448" i="14"/>
  <c r="K448" i="14" s="1"/>
  <c r="I120" i="14" l="1"/>
  <c r="G71" i="13" l="1"/>
  <c r="G70" i="13"/>
  <c r="G55" i="13"/>
  <c r="Q23" i="14" l="1"/>
  <c r="Q24" i="14" s="1"/>
  <c r="Q25" i="14" s="1"/>
  <c r="O23" i="14"/>
  <c r="O24" i="14" s="1"/>
  <c r="K37" i="14"/>
  <c r="O25" i="14" l="1"/>
  <c r="K447" i="14"/>
  <c r="J446" i="14"/>
  <c r="J445" i="14" s="1"/>
  <c r="J444" i="14" s="1"/>
  <c r="J443" i="14" s="1"/>
  <c r="I446" i="14"/>
  <c r="I445" i="14" s="1"/>
  <c r="I444" i="14" s="1"/>
  <c r="I443" i="14" s="1"/>
  <c r="G36" i="13"/>
  <c r="F35" i="13"/>
  <c r="E35" i="13"/>
  <c r="F34" i="13"/>
  <c r="F9" i="15" s="1"/>
  <c r="G35" i="13" l="1"/>
  <c r="E34" i="13"/>
  <c r="K443" i="14"/>
  <c r="K444" i="14"/>
  <c r="K445" i="14"/>
  <c r="K446" i="14"/>
  <c r="J619" i="14"/>
  <c r="I619" i="14"/>
  <c r="K620" i="14"/>
  <c r="K618" i="14"/>
  <c r="J617" i="14"/>
  <c r="I617" i="14"/>
  <c r="K603" i="14"/>
  <c r="G34" i="13" l="1"/>
  <c r="E9" i="15"/>
  <c r="G9" i="15" s="1"/>
  <c r="J616" i="14"/>
  <c r="K617" i="14"/>
  <c r="I616" i="14"/>
  <c r="I342" i="14" l="1"/>
  <c r="J153" i="14"/>
  <c r="J148" i="14"/>
  <c r="I148" i="14"/>
  <c r="K149" i="14"/>
  <c r="I178" i="14" l="1"/>
  <c r="K489" i="14" l="1"/>
  <c r="K488" i="14"/>
  <c r="J487" i="14"/>
  <c r="J486" i="14" s="1"/>
  <c r="J485" i="14" s="1"/>
  <c r="J484" i="14" s="1"/>
  <c r="J483" i="14" s="1"/>
  <c r="I487" i="14"/>
  <c r="K442" i="14"/>
  <c r="J441" i="14"/>
  <c r="J440" i="14" s="1"/>
  <c r="J439" i="14" s="1"/>
  <c r="I441" i="14"/>
  <c r="K438" i="14"/>
  <c r="J437" i="14"/>
  <c r="J436" i="14" s="1"/>
  <c r="J435" i="14" s="1"/>
  <c r="I437" i="14"/>
  <c r="K434" i="14"/>
  <c r="J433" i="14"/>
  <c r="J432" i="14" s="1"/>
  <c r="J431" i="14" s="1"/>
  <c r="I433" i="14"/>
  <c r="K430" i="14"/>
  <c r="J429" i="14"/>
  <c r="J428" i="14" s="1"/>
  <c r="J427" i="14" s="1"/>
  <c r="I429" i="14"/>
  <c r="K425" i="14"/>
  <c r="J424" i="14"/>
  <c r="J423" i="14" s="1"/>
  <c r="J422" i="14" s="1"/>
  <c r="I424" i="14"/>
  <c r="K421" i="14"/>
  <c r="K420" i="14"/>
  <c r="K419" i="14"/>
  <c r="J418" i="14"/>
  <c r="J417" i="14" s="1"/>
  <c r="J416" i="14" s="1"/>
  <c r="I418" i="14"/>
  <c r="J387" i="14"/>
  <c r="J386" i="14" s="1"/>
  <c r="I387" i="14"/>
  <c r="I386" i="14" s="1"/>
  <c r="K388" i="14"/>
  <c r="K377" i="14"/>
  <c r="K376" i="14"/>
  <c r="J369" i="14"/>
  <c r="I369" i="14"/>
  <c r="K370" i="14"/>
  <c r="J365" i="14"/>
  <c r="I365" i="14"/>
  <c r="K366" i="14"/>
  <c r="K362" i="14"/>
  <c r="K363" i="14"/>
  <c r="J356" i="14"/>
  <c r="J355" i="14" s="1"/>
  <c r="J354" i="14" s="1"/>
  <c r="I356" i="14"/>
  <c r="I355" i="14" s="1"/>
  <c r="I354" i="14" s="1"/>
  <c r="K357" i="14"/>
  <c r="J250" i="14"/>
  <c r="J249" i="14" s="1"/>
  <c r="I250" i="14"/>
  <c r="I249" i="14" s="1"/>
  <c r="K487" i="14" l="1"/>
  <c r="K418" i="14"/>
  <c r="K429" i="14"/>
  <c r="K437" i="14"/>
  <c r="I486" i="14"/>
  <c r="K433" i="14"/>
  <c r="K424" i="14"/>
  <c r="J426" i="14"/>
  <c r="K441" i="14"/>
  <c r="I423" i="14"/>
  <c r="I422" i="14" s="1"/>
  <c r="K422" i="14" s="1"/>
  <c r="I428" i="14"/>
  <c r="K428" i="14" s="1"/>
  <c r="I432" i="14"/>
  <c r="K432" i="14" s="1"/>
  <c r="I436" i="14"/>
  <c r="K436" i="14" s="1"/>
  <c r="I440" i="14"/>
  <c r="K440" i="14" s="1"/>
  <c r="I417" i="14"/>
  <c r="I416" i="14" s="1"/>
  <c r="K416" i="14" s="1"/>
  <c r="I435" i="14" l="1"/>
  <c r="K435" i="14" s="1"/>
  <c r="K486" i="14"/>
  <c r="I485" i="14"/>
  <c r="I439" i="14"/>
  <c r="K439" i="14" s="1"/>
  <c r="I431" i="14"/>
  <c r="K431" i="14" s="1"/>
  <c r="K423" i="14"/>
  <c r="I427" i="14"/>
  <c r="K427" i="14" s="1"/>
  <c r="K417" i="14"/>
  <c r="K485" i="14" l="1"/>
  <c r="I484" i="14"/>
  <c r="I483" i="14" s="1"/>
  <c r="I426" i="14"/>
  <c r="K426" i="14" s="1"/>
  <c r="K484" i="14" l="1"/>
  <c r="J209" i="14" l="1"/>
  <c r="J208" i="14" s="1"/>
  <c r="I209" i="14"/>
  <c r="I208" i="14" s="1"/>
  <c r="K207" i="14"/>
  <c r="J206" i="14"/>
  <c r="J205" i="14" s="1"/>
  <c r="I206" i="14"/>
  <c r="K187" i="14"/>
  <c r="K206" i="14" l="1"/>
  <c r="I205" i="14"/>
  <c r="K205" i="14" s="1"/>
  <c r="I153" i="14" l="1"/>
  <c r="I94" i="14" l="1"/>
  <c r="K78" i="14" l="1"/>
  <c r="K77" i="14"/>
  <c r="J76" i="14"/>
  <c r="J75" i="14" s="1"/>
  <c r="I76" i="14"/>
  <c r="I75" i="14" s="1"/>
  <c r="K43" i="14"/>
  <c r="K42" i="14"/>
  <c r="K75" i="14" l="1"/>
  <c r="K76" i="14"/>
  <c r="G27" i="13" l="1"/>
  <c r="F68" i="13" l="1"/>
  <c r="F64" i="13"/>
  <c r="F63" i="13" s="1"/>
  <c r="F59" i="13"/>
  <c r="F53" i="13"/>
  <c r="F49" i="13"/>
  <c r="F48" i="13" s="1"/>
  <c r="F42" i="13"/>
  <c r="F41" i="13" s="1"/>
  <c r="F38" i="13"/>
  <c r="F37" i="13" s="1"/>
  <c r="F10" i="15" s="1"/>
  <c r="F29" i="13"/>
  <c r="F7" i="13"/>
  <c r="J631" i="14"/>
  <c r="J630" i="14" s="1"/>
  <c r="J628" i="14"/>
  <c r="J627" i="14" s="1"/>
  <c r="J623" i="14"/>
  <c r="J622" i="14" s="1"/>
  <c r="J614" i="14"/>
  <c r="J613" i="14" s="1"/>
  <c r="J608" i="14"/>
  <c r="J606" i="14"/>
  <c r="J601" i="14"/>
  <c r="J593" i="14"/>
  <c r="J592" i="14" s="1"/>
  <c r="J586" i="14"/>
  <c r="J584" i="14"/>
  <c r="J579" i="14"/>
  <c r="J575" i="14" s="1"/>
  <c r="J561" i="14"/>
  <c r="J557" i="14"/>
  <c r="J382" i="14"/>
  <c r="J381" i="14" s="1"/>
  <c r="J372" i="14"/>
  <c r="J360" i="14"/>
  <c r="J350" i="14"/>
  <c r="J349" i="14" s="1"/>
  <c r="J347" i="14"/>
  <c r="J346" i="14" s="1"/>
  <c r="J342" i="14"/>
  <c r="J341" i="14" s="1"/>
  <c r="J339" i="14"/>
  <c r="J336" i="14"/>
  <c r="J335" i="14" s="1"/>
  <c r="J328" i="14"/>
  <c r="J327" i="14" s="1"/>
  <c r="J320" i="14"/>
  <c r="J315" i="14"/>
  <c r="J314" i="14" s="1"/>
  <c r="J310" i="14"/>
  <c r="J309" i="14" s="1"/>
  <c r="J300" i="14"/>
  <c r="J297" i="14"/>
  <c r="J296" i="14" s="1"/>
  <c r="J291" i="14"/>
  <c r="J290" i="14" s="1"/>
  <c r="J285" i="14"/>
  <c r="J284" i="14" s="1"/>
  <c r="J281" i="14"/>
  <c r="J280" i="14" s="1"/>
  <c r="J276" i="14"/>
  <c r="J275" i="14" s="1"/>
  <c r="J273" i="14"/>
  <c r="J270" i="14"/>
  <c r="J269" i="14" s="1"/>
  <c r="J265" i="14"/>
  <c r="J264" i="14" s="1"/>
  <c r="J263" i="14" s="1"/>
  <c r="J261" i="14"/>
  <c r="J260" i="14" s="1"/>
  <c r="J259" i="14" s="1"/>
  <c r="J257" i="14"/>
  <c r="J256" i="14" s="1"/>
  <c r="J255" i="14" s="1"/>
  <c r="J253" i="14"/>
  <c r="J252" i="14" s="1"/>
  <c r="J247" i="14"/>
  <c r="J246" i="14" s="1"/>
  <c r="J241" i="14"/>
  <c r="J240" i="14" s="1"/>
  <c r="J238" i="14"/>
  <c r="J237" i="14" s="1"/>
  <c r="J234" i="14"/>
  <c r="J232" i="14"/>
  <c r="J227" i="14"/>
  <c r="J226" i="14" s="1"/>
  <c r="J224" i="14"/>
  <c r="J223" i="14" s="1"/>
  <c r="J220" i="14"/>
  <c r="J218" i="14"/>
  <c r="J213" i="14"/>
  <c r="J212" i="14" s="1"/>
  <c r="J211" i="14" s="1"/>
  <c r="J199" i="14"/>
  <c r="J196" i="14"/>
  <c r="J189" i="14"/>
  <c r="J185" i="14"/>
  <c r="J176" i="14"/>
  <c r="J175" i="14" s="1"/>
  <c r="J173" i="14"/>
  <c r="J172" i="14" s="1"/>
  <c r="J169" i="14"/>
  <c r="J168" i="14" s="1"/>
  <c r="J167" i="14" s="1"/>
  <c r="J163" i="14"/>
  <c r="J159" i="14"/>
  <c r="J152" i="14"/>
  <c r="J151" i="14" s="1"/>
  <c r="J147" i="14"/>
  <c r="J143" i="14"/>
  <c r="J142" i="14" s="1"/>
  <c r="J136" i="14"/>
  <c r="J133" i="14"/>
  <c r="J132" i="14" s="1"/>
  <c r="J129" i="14"/>
  <c r="J128" i="14" s="1"/>
  <c r="J124" i="14"/>
  <c r="J123" i="14" s="1"/>
  <c r="J120" i="14"/>
  <c r="J119" i="14" s="1"/>
  <c r="J112" i="14"/>
  <c r="J110" i="14"/>
  <c r="J105" i="14"/>
  <c r="J102" i="14" s="1"/>
  <c r="J101" i="14" s="1"/>
  <c r="J99" i="14"/>
  <c r="J98" i="14" s="1"/>
  <c r="J93" i="14"/>
  <c r="J87" i="14"/>
  <c r="J86" i="14" s="1"/>
  <c r="J84" i="14"/>
  <c r="J80" i="14"/>
  <c r="J79" i="14" s="1"/>
  <c r="J73" i="14"/>
  <c r="J71" i="14"/>
  <c r="J69" i="14"/>
  <c r="J66" i="14"/>
  <c r="J65" i="14" s="1"/>
  <c r="J63" i="14"/>
  <c r="J60" i="14"/>
  <c r="J52" i="14"/>
  <c r="J46" i="14"/>
  <c r="J35" i="14"/>
  <c r="J22" i="14"/>
  <c r="J15" i="14"/>
  <c r="J14" i="14" s="1"/>
  <c r="J12" i="14"/>
  <c r="F6" i="13" l="1"/>
  <c r="F5" i="13" s="1"/>
  <c r="F52" i="13"/>
  <c r="F51" i="13" s="1"/>
  <c r="F4" i="13" s="1"/>
  <c r="J231" i="14"/>
  <c r="J626" i="14"/>
  <c r="J625" i="14" s="1"/>
  <c r="J600" i="14"/>
  <c r="J599" i="14" s="1"/>
  <c r="J598" i="14" s="1"/>
  <c r="J583" i="14"/>
  <c r="J217" i="14"/>
  <c r="J216" i="14" s="1"/>
  <c r="J289" i="14"/>
  <c r="J334" i="14"/>
  <c r="J195" i="14"/>
  <c r="J51" i="14"/>
  <c r="J68" i="14"/>
  <c r="J109" i="14"/>
  <c r="J108" i="14" s="1"/>
  <c r="J368" i="14"/>
  <c r="J359" i="14" s="1"/>
  <c r="J171" i="14"/>
  <c r="J10" i="14"/>
  <c r="J9" i="14" s="1"/>
  <c r="J184" i="14"/>
  <c r="J183" i="14" s="1"/>
  <c r="J319" i="14"/>
  <c r="J245" i="14"/>
  <c r="J29" i="14"/>
  <c r="J83" i="14"/>
  <c r="J82" i="14" s="1"/>
  <c r="J158" i="14"/>
  <c r="J157" i="14" s="1"/>
  <c r="J268" i="14"/>
  <c r="J267" i="14" s="1"/>
  <c r="J552" i="14"/>
  <c r="J551" i="14" s="1"/>
  <c r="J550" i="14" s="1"/>
  <c r="J127" i="14"/>
  <c r="J230" i="14"/>
  <c r="I213" i="14"/>
  <c r="J549" i="14" l="1"/>
  <c r="J288" i="14"/>
  <c r="J333" i="14"/>
  <c r="J28" i="14"/>
  <c r="J8" i="14" s="1"/>
  <c r="J353" i="14"/>
  <c r="J182" i="14"/>
  <c r="J126" i="14"/>
  <c r="G72" i="13"/>
  <c r="G67" i="13"/>
  <c r="G66" i="13"/>
  <c r="G65" i="13"/>
  <c r="E64" i="13"/>
  <c r="F16" i="15"/>
  <c r="G62" i="13"/>
  <c r="G61" i="13"/>
  <c r="G60" i="13"/>
  <c r="E59" i="13"/>
  <c r="E52" i="13" s="1"/>
  <c r="G58" i="13"/>
  <c r="G57" i="13"/>
  <c r="G56" i="13"/>
  <c r="G54" i="13"/>
  <c r="F15" i="15"/>
  <c r="J7" i="14" l="1"/>
  <c r="J6" i="14" s="1"/>
  <c r="G69" i="13"/>
  <c r="E18" i="15"/>
  <c r="F17" i="15"/>
  <c r="F18" i="15"/>
  <c r="G64" i="13"/>
  <c r="F14" i="15"/>
  <c r="E68" i="13"/>
  <c r="G59" i="13"/>
  <c r="G53" i="13"/>
  <c r="E15" i="15"/>
  <c r="G15" i="15" s="1"/>
  <c r="E63" i="13"/>
  <c r="E51" i="13" s="1"/>
  <c r="K45" i="14"/>
  <c r="G18" i="15" l="1"/>
  <c r="G68" i="13"/>
  <c r="E17" i="15"/>
  <c r="G17" i="15" s="1"/>
  <c r="G63" i="13"/>
  <c r="E16" i="15"/>
  <c r="G16" i="15" s="1"/>
  <c r="G52" i="13"/>
  <c r="I46" i="14"/>
  <c r="G51" i="13" l="1"/>
  <c r="E14" i="15"/>
  <c r="G14" i="15" s="1"/>
  <c r="I199" i="14"/>
  <c r="K203" i="14"/>
  <c r="K191" i="14" l="1"/>
  <c r="K190" i="14"/>
  <c r="K307" i="14"/>
  <c r="K594" i="14" l="1"/>
  <c r="K602" i="14"/>
  <c r="K604" i="14"/>
  <c r="K605" i="14"/>
  <c r="K580" i="14"/>
  <c r="K582" i="14"/>
  <c r="K585" i="14"/>
  <c r="K587" i="14"/>
  <c r="K588" i="14"/>
  <c r="K589" i="14"/>
  <c r="K590" i="14"/>
  <c r="K591" i="14"/>
  <c r="K556" i="14"/>
  <c r="K558" i="14"/>
  <c r="K560" i="14"/>
  <c r="K563" i="14"/>
  <c r="K564" i="14"/>
  <c r="K565" i="14"/>
  <c r="K566" i="14"/>
  <c r="K567" i="14"/>
  <c r="K568" i="14"/>
  <c r="K572" i="14"/>
  <c r="K573" i="14"/>
  <c r="K574" i="14"/>
  <c r="I557" i="14"/>
  <c r="K562" i="14"/>
  <c r="I584" i="14"/>
  <c r="K584" i="14" s="1"/>
  <c r="I586" i="14"/>
  <c r="K586" i="14" s="1"/>
  <c r="I593" i="14"/>
  <c r="I592" i="14" s="1"/>
  <c r="K607" i="14"/>
  <c r="K609" i="14"/>
  <c r="K610" i="14"/>
  <c r="K611" i="14"/>
  <c r="K612" i="14"/>
  <c r="K615" i="14"/>
  <c r="K621" i="14"/>
  <c r="K624" i="14"/>
  <c r="I601" i="14"/>
  <c r="I606" i="14"/>
  <c r="I608" i="14"/>
  <c r="I614" i="14"/>
  <c r="I623" i="14"/>
  <c r="K629" i="14"/>
  <c r="K632" i="14"/>
  <c r="I628" i="14"/>
  <c r="I627" i="14" s="1"/>
  <c r="I631" i="14"/>
  <c r="E42" i="13"/>
  <c r="E41" i="13" s="1"/>
  <c r="G12" i="15" s="1"/>
  <c r="G44" i="13"/>
  <c r="K389" i="14"/>
  <c r="K387" i="14"/>
  <c r="K385" i="14"/>
  <c r="K384" i="14"/>
  <c r="K383" i="14"/>
  <c r="I382" i="14"/>
  <c r="I381" i="14" s="1"/>
  <c r="K380" i="14"/>
  <c r="K379" i="14"/>
  <c r="K378" i="14"/>
  <c r="K375" i="14"/>
  <c r="K374" i="14"/>
  <c r="K373" i="14"/>
  <c r="I372" i="14"/>
  <c r="K371" i="14"/>
  <c r="K367" i="14"/>
  <c r="K364" i="14"/>
  <c r="K361" i="14"/>
  <c r="I360" i="14"/>
  <c r="K358" i="14"/>
  <c r="K355" i="14"/>
  <c r="K354" i="14"/>
  <c r="K352" i="14"/>
  <c r="K351" i="14"/>
  <c r="I350" i="14"/>
  <c r="I349" i="14" s="1"/>
  <c r="K348" i="14"/>
  <c r="I347" i="14"/>
  <c r="I346" i="14" s="1"/>
  <c r="K345" i="14"/>
  <c r="K344" i="14"/>
  <c r="K343" i="14"/>
  <c r="K340" i="14"/>
  <c r="I339" i="14"/>
  <c r="K339" i="14" s="1"/>
  <c r="K338" i="14"/>
  <c r="K337" i="14"/>
  <c r="I336" i="14"/>
  <c r="I335" i="14" s="1"/>
  <c r="K332" i="14"/>
  <c r="K331" i="14"/>
  <c r="K330" i="14"/>
  <c r="K329" i="14"/>
  <c r="I328" i="14"/>
  <c r="K326" i="14"/>
  <c r="K325" i="14"/>
  <c r="K324" i="14"/>
  <c r="K323" i="14"/>
  <c r="K322" i="14"/>
  <c r="K321" i="14"/>
  <c r="I320" i="14"/>
  <c r="K320" i="14" s="1"/>
  <c r="K318" i="14"/>
  <c r="K317" i="14"/>
  <c r="K316" i="14"/>
  <c r="I315" i="14"/>
  <c r="K315" i="14" s="1"/>
  <c r="K313" i="14"/>
  <c r="K312" i="14"/>
  <c r="K311" i="14"/>
  <c r="I310" i="14"/>
  <c r="I309" i="14" s="1"/>
  <c r="K308" i="14"/>
  <c r="K306" i="14"/>
  <c r="K305" i="14"/>
  <c r="K304" i="14"/>
  <c r="K303" i="14"/>
  <c r="K302" i="14"/>
  <c r="K301" i="14"/>
  <c r="I300" i="14"/>
  <c r="K299" i="14"/>
  <c r="K298" i="14"/>
  <c r="I297" i="14"/>
  <c r="I296" i="14" s="1"/>
  <c r="K295" i="14"/>
  <c r="K294" i="14"/>
  <c r="K293" i="14"/>
  <c r="K292" i="14"/>
  <c r="I291" i="14"/>
  <c r="I290" i="14" s="1"/>
  <c r="K287" i="14"/>
  <c r="K286" i="14"/>
  <c r="I285" i="14"/>
  <c r="I284" i="14" s="1"/>
  <c r="K283" i="14"/>
  <c r="K282" i="14"/>
  <c r="I281" i="14"/>
  <c r="I280" i="14" s="1"/>
  <c r="K279" i="14"/>
  <c r="K278" i="14"/>
  <c r="K277" i="14"/>
  <c r="I276" i="14"/>
  <c r="I275" i="14" s="1"/>
  <c r="K275" i="14" s="1"/>
  <c r="K274" i="14"/>
  <c r="I273" i="14"/>
  <c r="K273" i="14" s="1"/>
  <c r="K272" i="14"/>
  <c r="K271" i="14"/>
  <c r="I270" i="14"/>
  <c r="I269" i="14" s="1"/>
  <c r="K266" i="14"/>
  <c r="I265" i="14"/>
  <c r="I264" i="14" s="1"/>
  <c r="K262" i="14"/>
  <c r="I261" i="14"/>
  <c r="I260" i="14" s="1"/>
  <c r="K258" i="14"/>
  <c r="I257" i="14"/>
  <c r="K254" i="14"/>
  <c r="I253" i="14"/>
  <c r="I252" i="14" s="1"/>
  <c r="K251" i="14"/>
  <c r="K248" i="14"/>
  <c r="I247" i="14"/>
  <c r="K247" i="14" s="1"/>
  <c r="K244" i="14"/>
  <c r="K243" i="14"/>
  <c r="K242" i="14"/>
  <c r="I241" i="14"/>
  <c r="K241" i="14" s="1"/>
  <c r="K239" i="14"/>
  <c r="I238" i="14"/>
  <c r="I237" i="14" s="1"/>
  <c r="K236" i="14"/>
  <c r="K235" i="14"/>
  <c r="I234" i="14"/>
  <c r="K233" i="14"/>
  <c r="I232" i="14"/>
  <c r="K232" i="14" s="1"/>
  <c r="K229" i="14"/>
  <c r="K228" i="14"/>
  <c r="I227" i="14"/>
  <c r="K227" i="14" s="1"/>
  <c r="K225" i="14"/>
  <c r="I224" i="14"/>
  <c r="I223" i="14" s="1"/>
  <c r="K222" i="14"/>
  <c r="I220" i="14"/>
  <c r="K219" i="14"/>
  <c r="I218" i="14"/>
  <c r="K215" i="14"/>
  <c r="K214" i="14"/>
  <c r="K210" i="14"/>
  <c r="K204" i="14"/>
  <c r="K202" i="14"/>
  <c r="K201" i="14"/>
  <c r="K200" i="14"/>
  <c r="K198" i="14"/>
  <c r="K197" i="14"/>
  <c r="I196" i="14"/>
  <c r="K196" i="14" s="1"/>
  <c r="K194" i="14"/>
  <c r="K193" i="14"/>
  <c r="K192" i="14"/>
  <c r="I189" i="14"/>
  <c r="K188" i="14"/>
  <c r="K186" i="14"/>
  <c r="I185" i="14"/>
  <c r="K181" i="14"/>
  <c r="K180" i="14"/>
  <c r="K179" i="14"/>
  <c r="K178" i="14"/>
  <c r="K177" i="14"/>
  <c r="I176" i="14"/>
  <c r="I175" i="14" s="1"/>
  <c r="K174" i="14"/>
  <c r="I173" i="14"/>
  <c r="I172" i="14" s="1"/>
  <c r="K172" i="14" s="1"/>
  <c r="K170" i="14"/>
  <c r="I169" i="14"/>
  <c r="I168" i="14" s="1"/>
  <c r="I167" i="14" s="1"/>
  <c r="K166" i="14"/>
  <c r="K165" i="14"/>
  <c r="K164" i="14"/>
  <c r="I163" i="14"/>
  <c r="K163" i="14" s="1"/>
  <c r="K162" i="14"/>
  <c r="K161" i="14"/>
  <c r="K160" i="14"/>
  <c r="I159" i="14"/>
  <c r="K159" i="14" s="1"/>
  <c r="K156" i="14"/>
  <c r="K155" i="14"/>
  <c r="K154" i="14"/>
  <c r="I152" i="14"/>
  <c r="K150" i="14"/>
  <c r="I147" i="14"/>
  <c r="K147" i="14" s="1"/>
  <c r="K146" i="14"/>
  <c r="K145" i="14"/>
  <c r="K144" i="14"/>
  <c r="I143" i="14"/>
  <c r="I142" i="14" s="1"/>
  <c r="K141" i="14"/>
  <c r="K140" i="14"/>
  <c r="K139" i="14"/>
  <c r="K138" i="14"/>
  <c r="K137" i="14"/>
  <c r="I136" i="14"/>
  <c r="K135" i="14"/>
  <c r="K134" i="14"/>
  <c r="I133" i="14"/>
  <c r="I132" i="14" s="1"/>
  <c r="K131" i="14"/>
  <c r="K130" i="14"/>
  <c r="I129" i="14"/>
  <c r="I128" i="14" s="1"/>
  <c r="K125" i="14"/>
  <c r="I124" i="14"/>
  <c r="I123" i="14" s="1"/>
  <c r="K122" i="14"/>
  <c r="K121" i="14"/>
  <c r="I119" i="14"/>
  <c r="K118" i="14"/>
  <c r="K117" i="14"/>
  <c r="K116" i="14"/>
  <c r="K115" i="14"/>
  <c r="K114" i="14"/>
  <c r="K113" i="14"/>
  <c r="I112" i="14"/>
  <c r="K111" i="14"/>
  <c r="I110" i="14"/>
  <c r="K107" i="14"/>
  <c r="K106" i="14"/>
  <c r="I105" i="14"/>
  <c r="I102" i="14" s="1"/>
  <c r="I101" i="14" s="1"/>
  <c r="K104" i="14"/>
  <c r="K103" i="14"/>
  <c r="K100" i="14"/>
  <c r="I99" i="14"/>
  <c r="I98" i="14" s="1"/>
  <c r="K97" i="14"/>
  <c r="K96" i="14"/>
  <c r="K95" i="14"/>
  <c r="K94" i="14"/>
  <c r="I93" i="14"/>
  <c r="K92" i="14"/>
  <c r="K91" i="14"/>
  <c r="K90" i="14"/>
  <c r="K89" i="14"/>
  <c r="K88" i="14"/>
  <c r="I87" i="14"/>
  <c r="I86" i="14" s="1"/>
  <c r="K85" i="14"/>
  <c r="I84" i="14"/>
  <c r="K81" i="14"/>
  <c r="I80" i="14"/>
  <c r="I79" i="14" s="1"/>
  <c r="K74" i="14"/>
  <c r="I73" i="14"/>
  <c r="K72" i="14"/>
  <c r="I71" i="14"/>
  <c r="K70" i="14"/>
  <c r="I69" i="14"/>
  <c r="K69" i="14" s="1"/>
  <c r="K67" i="14"/>
  <c r="I66" i="14"/>
  <c r="I65" i="14" s="1"/>
  <c r="K64" i="14"/>
  <c r="I63" i="14"/>
  <c r="K63" i="14" s="1"/>
  <c r="K62" i="14"/>
  <c r="K61" i="14"/>
  <c r="I60" i="14"/>
  <c r="K59" i="14"/>
  <c r="K58" i="14"/>
  <c r="K57" i="14"/>
  <c r="K56" i="14"/>
  <c r="K55" i="14"/>
  <c r="K54" i="14"/>
  <c r="K53" i="14"/>
  <c r="I52" i="14"/>
  <c r="I51" i="14" s="1"/>
  <c r="K50" i="14"/>
  <c r="K49" i="14"/>
  <c r="K48" i="14"/>
  <c r="K47" i="14"/>
  <c r="K44" i="14"/>
  <c r="K41" i="14"/>
  <c r="K40" i="14"/>
  <c r="K39" i="14"/>
  <c r="K38" i="14"/>
  <c r="K36" i="14"/>
  <c r="I35" i="14"/>
  <c r="I29" i="14" s="1"/>
  <c r="K34" i="14"/>
  <c r="K33" i="14"/>
  <c r="K32" i="14"/>
  <c r="K31" i="14"/>
  <c r="K30" i="14"/>
  <c r="K27" i="14"/>
  <c r="K26" i="14"/>
  <c r="K25" i="14"/>
  <c r="K24" i="14"/>
  <c r="K23" i="14"/>
  <c r="I22" i="14"/>
  <c r="K21" i="14"/>
  <c r="K20" i="14"/>
  <c r="K19" i="14"/>
  <c r="K18" i="14"/>
  <c r="K17" i="14"/>
  <c r="K16" i="14"/>
  <c r="I15" i="14"/>
  <c r="I14" i="14" s="1"/>
  <c r="K13" i="14"/>
  <c r="I12" i="14"/>
  <c r="G50" i="13"/>
  <c r="E49" i="13"/>
  <c r="F13" i="15"/>
  <c r="G43" i="13"/>
  <c r="G40" i="13"/>
  <c r="G39" i="13"/>
  <c r="E38" i="13"/>
  <c r="E37" i="13" s="1"/>
  <c r="E10" i="15" s="1"/>
  <c r="G10" i="15" s="1"/>
  <c r="G33" i="13"/>
  <c r="G32" i="13"/>
  <c r="G31" i="13"/>
  <c r="G30" i="13"/>
  <c r="E29" i="13"/>
  <c r="G28" i="13"/>
  <c r="G26" i="13"/>
  <c r="G25" i="13"/>
  <c r="G24" i="13"/>
  <c r="G23" i="13"/>
  <c r="G22" i="13"/>
  <c r="G21" i="13"/>
  <c r="G20" i="13"/>
  <c r="G19" i="13"/>
  <c r="G18" i="13"/>
  <c r="G17" i="13"/>
  <c r="G16" i="13"/>
  <c r="G15" i="13"/>
  <c r="G14" i="13"/>
  <c r="G13" i="13"/>
  <c r="G12" i="13"/>
  <c r="G11" i="13"/>
  <c r="G10" i="13"/>
  <c r="G9" i="13"/>
  <c r="G8" i="13"/>
  <c r="E7" i="13"/>
  <c r="E6" i="13" s="1"/>
  <c r="K189" i="14"/>
  <c r="I327" i="14"/>
  <c r="K327" i="14" s="1"/>
  <c r="K347" i="14"/>
  <c r="I212" i="14"/>
  <c r="I211" i="14" s="1"/>
  <c r="K211" i="14" s="1"/>
  <c r="K213" i="14"/>
  <c r="I256" i="14"/>
  <c r="K256" i="14" s="1"/>
  <c r="K257" i="14"/>
  <c r="K265" i="14"/>
  <c r="K221" i="14"/>
  <c r="I341" i="14"/>
  <c r="K342" i="14"/>
  <c r="K310" i="14"/>
  <c r="K153" i="14"/>
  <c r="K276" i="14"/>
  <c r="G42" i="13"/>
  <c r="K281" i="14" l="1"/>
  <c r="I226" i="14"/>
  <c r="K291" i="14"/>
  <c r="I314" i="14"/>
  <c r="K314" i="14" s="1"/>
  <c r="K579" i="14"/>
  <c r="K575" i="14"/>
  <c r="K300" i="14"/>
  <c r="I289" i="14"/>
  <c r="K129" i="14"/>
  <c r="K336" i="14"/>
  <c r="I217" i="14"/>
  <c r="K217" i="14" s="1"/>
  <c r="I246" i="14"/>
  <c r="K246" i="14" s="1"/>
  <c r="I368" i="14"/>
  <c r="K368" i="14" s="1"/>
  <c r="K297" i="14"/>
  <c r="K270" i="14"/>
  <c r="I158" i="14"/>
  <c r="K158" i="14" s="1"/>
  <c r="K99" i="14"/>
  <c r="K261" i="14"/>
  <c r="I240" i="14"/>
  <c r="K35" i="14"/>
  <c r="I334" i="14"/>
  <c r="K334" i="14" s="1"/>
  <c r="K105" i="14"/>
  <c r="K209" i="14"/>
  <c r="K173" i="14"/>
  <c r="K87" i="14"/>
  <c r="I255" i="14"/>
  <c r="K255" i="14" s="1"/>
  <c r="K15" i="14"/>
  <c r="G38" i="13"/>
  <c r="I184" i="14"/>
  <c r="I183" i="14" s="1"/>
  <c r="I127" i="14"/>
  <c r="K127" i="14" s="1"/>
  <c r="I319" i="14"/>
  <c r="K319" i="14" s="1"/>
  <c r="K619" i="14"/>
  <c r="F8" i="15"/>
  <c r="K349" i="14"/>
  <c r="G29" i="13"/>
  <c r="K169" i="14"/>
  <c r="K253" i="14"/>
  <c r="I195" i="14"/>
  <c r="K195" i="14" s="1"/>
  <c r="G37" i="13"/>
  <c r="K350" i="14"/>
  <c r="K285" i="14"/>
  <c r="K238" i="14"/>
  <c r="K80" i="14"/>
  <c r="G7" i="13"/>
  <c r="G41" i="13"/>
  <c r="K592" i="14"/>
  <c r="K557" i="14"/>
  <c r="K553" i="14"/>
  <c r="K290" i="14"/>
  <c r="K631" i="14"/>
  <c r="K608" i="14"/>
  <c r="K606" i="14"/>
  <c r="K601" i="14"/>
  <c r="K381" i="14"/>
  <c r="K252" i="14"/>
  <c r="K220" i="14"/>
  <c r="K260" i="14"/>
  <c r="I259" i="14"/>
  <c r="K259" i="14" s="1"/>
  <c r="K309" i="14"/>
  <c r="K98" i="14"/>
  <c r="K52" i="14"/>
  <c r="K71" i="14"/>
  <c r="K73" i="14"/>
  <c r="K84" i="14"/>
  <c r="I83" i="14"/>
  <c r="I82" i="14" s="1"/>
  <c r="K93" i="14"/>
  <c r="I109" i="14"/>
  <c r="I108" i="14" s="1"/>
  <c r="K133" i="14"/>
  <c r="K148" i="14"/>
  <c r="K218" i="14"/>
  <c r="I231" i="14"/>
  <c r="K231" i="14" s="1"/>
  <c r="K237" i="14"/>
  <c r="K360" i="14"/>
  <c r="K365" i="14"/>
  <c r="K372" i="14"/>
  <c r="K616" i="14"/>
  <c r="I600" i="14"/>
  <c r="K600" i="14" s="1"/>
  <c r="K628" i="14"/>
  <c r="K296" i="14"/>
  <c r="K627" i="14"/>
  <c r="G49" i="13"/>
  <c r="E48" i="13"/>
  <c r="E13" i="15" s="1"/>
  <c r="G13" i="15" s="1"/>
  <c r="K185" i="14"/>
  <c r="K224" i="14"/>
  <c r="I630" i="14"/>
  <c r="K630" i="14" s="1"/>
  <c r="I583" i="14"/>
  <c r="K583" i="14" s="1"/>
  <c r="K593" i="14"/>
  <c r="K102" i="14"/>
  <c r="K120" i="14"/>
  <c r="K66" i="14"/>
  <c r="I68" i="14"/>
  <c r="K68" i="14" s="1"/>
  <c r="K143" i="14"/>
  <c r="K124" i="14"/>
  <c r="I151" i="14"/>
  <c r="K151" i="14" s="1"/>
  <c r="K152" i="14"/>
  <c r="K623" i="14"/>
  <c r="K614" i="14"/>
  <c r="I561" i="14"/>
  <c r="K561" i="14" s="1"/>
  <c r="K46" i="14"/>
  <c r="K112" i="14"/>
  <c r="K142" i="14"/>
  <c r="I622" i="14"/>
  <c r="K622" i="14" s="1"/>
  <c r="I613" i="14"/>
  <c r="K613" i="14" s="1"/>
  <c r="K212" i="14"/>
  <c r="K12" i="14"/>
  <c r="K249" i="14"/>
  <c r="K250" i="14"/>
  <c r="K86" i="14"/>
  <c r="K60" i="14"/>
  <c r="K208" i="14"/>
  <c r="K328" i="14"/>
  <c r="K110" i="14"/>
  <c r="K123" i="14"/>
  <c r="K14" i="14"/>
  <c r="I171" i="14"/>
  <c r="K199" i="14"/>
  <c r="K119" i="14"/>
  <c r="K132" i="14"/>
  <c r="K136" i="14"/>
  <c r="K223" i="14"/>
  <c r="K280" i="14"/>
  <c r="K284" i="14"/>
  <c r="K356" i="14"/>
  <c r="I263" i="14"/>
  <c r="K263" i="14" s="1"/>
  <c r="K264" i="14"/>
  <c r="K65" i="14"/>
  <c r="K167" i="14"/>
  <c r="K168" i="14"/>
  <c r="K269" i="14"/>
  <c r="I268" i="14"/>
  <c r="K335" i="14"/>
  <c r="K341" i="14"/>
  <c r="K79" i="14"/>
  <c r="K22" i="14"/>
  <c r="K369" i="14"/>
  <c r="K382" i="14"/>
  <c r="K51" i="14"/>
  <c r="K128" i="14"/>
  <c r="K234" i="14"/>
  <c r="I28" i="14"/>
  <c r="K29" i="14"/>
  <c r="K240" i="14"/>
  <c r="K101" i="14"/>
  <c r="K226" i="14"/>
  <c r="I216" i="14"/>
  <c r="K176" i="14"/>
  <c r="E5" i="13" l="1"/>
  <c r="I157" i="14"/>
  <c r="K157" i="14" s="1"/>
  <c r="I359" i="14"/>
  <c r="K359" i="14" s="1"/>
  <c r="I245" i="14"/>
  <c r="K245" i="14" s="1"/>
  <c r="I230" i="14"/>
  <c r="K230" i="14" s="1"/>
  <c r="I126" i="14"/>
  <c r="K126" i="14" s="1"/>
  <c r="I288" i="14"/>
  <c r="K288" i="14" s="1"/>
  <c r="K346" i="14"/>
  <c r="K109" i="14"/>
  <c r="K216" i="14"/>
  <c r="E8" i="15"/>
  <c r="G8" i="15" s="1"/>
  <c r="G6" i="13"/>
  <c r="K108" i="14"/>
  <c r="K82" i="14"/>
  <c r="F6" i="15"/>
  <c r="F7" i="15"/>
  <c r="K184" i="14"/>
  <c r="K289" i="14"/>
  <c r="I599" i="14"/>
  <c r="I552" i="14"/>
  <c r="I551" i="14" s="1"/>
  <c r="I550" i="14" s="1"/>
  <c r="G48" i="13"/>
  <c r="I626" i="14"/>
  <c r="K626" i="14" s="1"/>
  <c r="K83" i="14"/>
  <c r="K386" i="14"/>
  <c r="I267" i="14"/>
  <c r="K267" i="14" s="1"/>
  <c r="K268" i="14"/>
  <c r="I182" i="14"/>
  <c r="K182" i="14" s="1"/>
  <c r="K183" i="14"/>
  <c r="K171" i="14"/>
  <c r="K175" i="14"/>
  <c r="K28" i="14"/>
  <c r="K11" i="14"/>
  <c r="I10" i="14"/>
  <c r="I333" i="14"/>
  <c r="K333" i="14" s="1"/>
  <c r="I353" i="14" l="1"/>
  <c r="K353" i="14" s="1"/>
  <c r="E7" i="15"/>
  <c r="G7" i="15" s="1"/>
  <c r="E4" i="13"/>
  <c r="E6" i="15" s="1"/>
  <c r="G6" i="15" s="1"/>
  <c r="I625" i="14"/>
  <c r="G5" i="13"/>
  <c r="K552" i="14"/>
  <c r="K599" i="14"/>
  <c r="I598" i="14"/>
  <c r="K598" i="14" s="1"/>
  <c r="I9" i="14"/>
  <c r="K10" i="14"/>
  <c r="I549" i="14" l="1"/>
  <c r="G4" i="13"/>
  <c r="K551" i="14"/>
  <c r="K625" i="14"/>
  <c r="I8" i="14"/>
  <c r="I7" i="14" s="1"/>
  <c r="I6" i="14" s="1"/>
  <c r="K9" i="14"/>
  <c r="K550" i="14" l="1"/>
  <c r="K549" i="14"/>
  <c r="K8" i="14"/>
  <c r="K7" i="14" l="1"/>
  <c r="K516" i="14"/>
  <c r="J5" i="14" l="1"/>
  <c r="K483" i="14" l="1"/>
  <c r="K6" i="14" l="1"/>
  <c r="I5" i="14"/>
  <c r="K5" i="14" s="1"/>
</calcChain>
</file>

<file path=xl/sharedStrings.xml><?xml version="1.0" encoding="utf-8"?>
<sst xmlns="http://schemas.openxmlformats.org/spreadsheetml/2006/main" count="1118" uniqueCount="899">
  <si>
    <t>예산액</t>
    <phoneticPr fontId="3" type="noConversion"/>
  </si>
  <si>
    <t>장     관     항</t>
    <phoneticPr fontId="3" type="noConversion"/>
  </si>
  <si>
    <t>시비보조금</t>
    <phoneticPr fontId="3" type="noConversion"/>
  </si>
  <si>
    <t>○ 생활체육교실 상설운영</t>
    <phoneticPr fontId="3" type="noConversion"/>
  </si>
  <si>
    <t>○ 소년체전 참가선수단 지원</t>
    <phoneticPr fontId="3" type="noConversion"/>
  </si>
  <si>
    <t>남양주시체육회</t>
    <phoneticPr fontId="3" type="noConversion"/>
  </si>
  <si>
    <t>201 일반운영비</t>
    <phoneticPr fontId="3" type="noConversion"/>
  </si>
  <si>
    <t>01 사무관리비</t>
    <phoneticPr fontId="3" type="noConversion"/>
  </si>
  <si>
    <t>203 업무추진비</t>
    <phoneticPr fontId="3" type="noConversion"/>
  </si>
  <si>
    <t>202 여비</t>
    <phoneticPr fontId="3" type="noConversion"/>
  </si>
  <si>
    <t>01 국내여비</t>
    <phoneticPr fontId="3" type="noConversion"/>
  </si>
  <si>
    <t xml:space="preserve">    (단위:천원)</t>
    <phoneticPr fontId="3" type="noConversion"/>
  </si>
  <si>
    <t>(단위:천원)</t>
    <phoneticPr fontId="3" type="noConversion"/>
  </si>
  <si>
    <t>비교증감</t>
    <phoneticPr fontId="3" type="noConversion"/>
  </si>
  <si>
    <t>전년도예산액</t>
    <phoneticPr fontId="3" type="noConversion"/>
  </si>
  <si>
    <t>총    계</t>
    <phoneticPr fontId="3" type="noConversion"/>
  </si>
  <si>
    <t>보조금수입</t>
    <phoneticPr fontId="3" type="noConversion"/>
  </si>
  <si>
    <t>체육진흥기금</t>
    <phoneticPr fontId="3" type="noConversion"/>
  </si>
  <si>
    <t>○ 생활체육 종목 활성화 지원</t>
    <phoneticPr fontId="3" type="noConversion"/>
  </si>
  <si>
    <t>○ 생활체육운영 지도자 육성</t>
    <phoneticPr fontId="3" type="noConversion"/>
  </si>
  <si>
    <t>03 행사운영비</t>
    <phoneticPr fontId="3" type="noConversion"/>
  </si>
  <si>
    <t>301 일반보상금</t>
    <phoneticPr fontId="3" type="noConversion"/>
  </si>
  <si>
    <t>산출내역</t>
    <phoneticPr fontId="3" type="noConversion"/>
  </si>
  <si>
    <t>보조금 사업</t>
    <phoneticPr fontId="3" type="noConversion"/>
  </si>
  <si>
    <t>생활체육 종목 활성화 지원</t>
    <phoneticPr fontId="3" type="noConversion"/>
  </si>
  <si>
    <t>307 민간이전</t>
    <phoneticPr fontId="3" type="noConversion"/>
  </si>
  <si>
    <t>시장기 체육대회 개최 지원</t>
    <phoneticPr fontId="3" type="noConversion"/>
  </si>
  <si>
    <t>전국체육대회 참가 지원</t>
    <phoneticPr fontId="3" type="noConversion"/>
  </si>
  <si>
    <t>경기도 체육대회 참가 지원</t>
    <phoneticPr fontId="3" type="noConversion"/>
  </si>
  <si>
    <t>소년체전 참가선수단 지원</t>
    <phoneticPr fontId="3" type="noConversion"/>
  </si>
  <si>
    <t>101 인건비</t>
    <phoneticPr fontId="3" type="noConversion"/>
  </si>
  <si>
    <t>01 보수</t>
    <phoneticPr fontId="3" type="noConversion"/>
  </si>
  <si>
    <t>○ 기본급</t>
    <phoneticPr fontId="3" type="noConversion"/>
  </si>
  <si>
    <t>02 공공운영비</t>
    <phoneticPr fontId="3" type="noConversion"/>
  </si>
  <si>
    <t>03 시책추진업무추진비</t>
    <phoneticPr fontId="3" type="noConversion"/>
  </si>
  <si>
    <t>○ 4대보험 부담금</t>
    <phoneticPr fontId="3" type="noConversion"/>
  </si>
  <si>
    <t>○ 퇴직적립금</t>
    <phoneticPr fontId="3" type="noConversion"/>
  </si>
  <si>
    <t>○ 차량선박비</t>
    <phoneticPr fontId="3" type="noConversion"/>
  </si>
  <si>
    <t>○ 피   복   비</t>
    <phoneticPr fontId="3" type="noConversion"/>
  </si>
  <si>
    <t>09 행사실비보상금</t>
    <phoneticPr fontId="3" type="noConversion"/>
  </si>
  <si>
    <t>○ 현지격려금</t>
    <phoneticPr fontId="3" type="noConversion"/>
  </si>
  <si>
    <t>04 단체보조금</t>
    <phoneticPr fontId="3" type="noConversion"/>
  </si>
  <si>
    <t>○ 교통비</t>
    <phoneticPr fontId="3" type="noConversion"/>
  </si>
  <si>
    <t>○ 급량비</t>
    <phoneticPr fontId="3" type="noConversion"/>
  </si>
  <si>
    <t>○ 유니폼</t>
    <phoneticPr fontId="3" type="noConversion"/>
  </si>
  <si>
    <t>사업유형·단위(회계)·세부사업·편성목·통계목</t>
    <phoneticPr fontId="3" type="noConversion"/>
  </si>
  <si>
    <t>일반보조금 사업</t>
    <phoneticPr fontId="3" type="noConversion"/>
  </si>
  <si>
    <t>○ 광장체조교실 강사비</t>
    <phoneticPr fontId="3" type="noConversion"/>
  </si>
  <si>
    <t>수  입  예  산  명  세  서(안)</t>
    <phoneticPr fontId="3" type="noConversion"/>
  </si>
  <si>
    <t>지  출  예  산  명  세  서(안)</t>
    <phoneticPr fontId="3" type="noConversion"/>
  </si>
  <si>
    <t>○ 수당 등</t>
    <phoneticPr fontId="3" type="noConversion"/>
  </si>
  <si>
    <t xml:space="preserve">    · 가족수당</t>
    <phoneticPr fontId="3" type="noConversion"/>
  </si>
  <si>
    <t>○ 환경관리 용품</t>
    <phoneticPr fontId="3" type="noConversion"/>
  </si>
  <si>
    <t>○ 공공요금 및 제세</t>
    <phoneticPr fontId="3" type="noConversion"/>
  </si>
  <si>
    <t xml:space="preserve">    · 국내여비</t>
    <phoneticPr fontId="3" type="noConversion"/>
  </si>
  <si>
    <t>○ 생활체육 활성화 업무추진</t>
    <phoneticPr fontId="3" type="noConversion"/>
  </si>
  <si>
    <t>04 부서운영업무추진비</t>
    <phoneticPr fontId="3" type="noConversion"/>
  </si>
  <si>
    <t>○ 사무국</t>
    <phoneticPr fontId="3" type="noConversion"/>
  </si>
  <si>
    <t>○ 종목별 생활체육교실 강사비</t>
    <phoneticPr fontId="3" type="noConversion"/>
  </si>
  <si>
    <t xml:space="preserve"> </t>
    <phoneticPr fontId="3" type="noConversion"/>
  </si>
  <si>
    <t>○ 여성활성화대회 개막식</t>
    <phoneticPr fontId="3" type="noConversion"/>
  </si>
  <si>
    <t>○ 관내대회 개최지원</t>
    <phoneticPr fontId="3" type="noConversion"/>
  </si>
  <si>
    <t>02 정원가산업무추진비</t>
    <phoneticPr fontId="3" type="noConversion"/>
  </si>
  <si>
    <t>○ 명절휴가비</t>
    <phoneticPr fontId="3" type="noConversion"/>
  </si>
  <si>
    <t>○ 경기도체육대회 입상지원</t>
    <phoneticPr fontId="3" type="noConversion"/>
  </si>
  <si>
    <t>○ 시장기 체육대회 개최 지원</t>
    <phoneticPr fontId="3" type="noConversion"/>
  </si>
  <si>
    <t>국도시비보조금</t>
    <phoneticPr fontId="3" type="noConversion"/>
  </si>
  <si>
    <t>`</t>
    <phoneticPr fontId="3" type="noConversion"/>
  </si>
  <si>
    <t>204 직무수행경비</t>
    <phoneticPr fontId="3" type="noConversion"/>
  </si>
  <si>
    <t>02 직급보조비</t>
    <phoneticPr fontId="3" type="noConversion"/>
  </si>
  <si>
    <t>○ 직급보조비(직원)</t>
    <phoneticPr fontId="3" type="noConversion"/>
  </si>
  <si>
    <t>○ 직급보조비(지도자)</t>
    <phoneticPr fontId="3" type="noConversion"/>
  </si>
  <si>
    <t>200,000원*1회</t>
  </si>
  <si>
    <t>○ 열수 정약용 전국 리틀야구대회 개최 지원</t>
    <phoneticPr fontId="3" type="noConversion"/>
  </si>
  <si>
    <t>○ G-스포츠클럽 운영지원</t>
    <phoneticPr fontId="3" type="noConversion"/>
  </si>
  <si>
    <t>도시비보조금</t>
    <phoneticPr fontId="3" type="noConversion"/>
  </si>
  <si>
    <t>02 공공운영비</t>
    <phoneticPr fontId="3" type="noConversion"/>
  </si>
  <si>
    <t xml:space="preserve">04 맞춤형 복지제도 시행경비 </t>
    <phoneticPr fontId="3" type="noConversion"/>
  </si>
  <si>
    <t xml:space="preserve">○ 맞춤형 복지제도 시행경비 </t>
    <phoneticPr fontId="3" type="noConversion"/>
  </si>
  <si>
    <t>202 여비</t>
    <phoneticPr fontId="3" type="noConversion"/>
  </si>
  <si>
    <t>202 여비</t>
    <phoneticPr fontId="3" type="noConversion"/>
  </si>
  <si>
    <t>203 업무추진비</t>
    <phoneticPr fontId="3" type="noConversion"/>
  </si>
  <si>
    <t>203 업무추진비</t>
    <phoneticPr fontId="3" type="noConversion"/>
  </si>
  <si>
    <t>○ 직원사기진작 업무추진</t>
    <phoneticPr fontId="3" type="noConversion"/>
  </si>
  <si>
    <t>03 시책추진업무추진비</t>
    <phoneticPr fontId="3" type="noConversion"/>
  </si>
  <si>
    <t>100,000원*14명*12월</t>
    <phoneticPr fontId="3" type="noConversion"/>
  </si>
  <si>
    <t>70,000원*198벌</t>
  </si>
  <si>
    <t>10,000원*70개</t>
  </si>
  <si>
    <t>10,000원*180명</t>
  </si>
  <si>
    <t>7,000원*2식*180명</t>
  </si>
  <si>
    <t>7,000원*4식*244명</t>
  </si>
  <si>
    <t>85,000원*384명</t>
  </si>
  <si>
    <t>50,000,000원*1회</t>
    <phoneticPr fontId="3" type="noConversion"/>
  </si>
  <si>
    <t>10,000원*120명</t>
  </si>
  <si>
    <t>7,000원*3식*100명</t>
  </si>
  <si>
    <t>40,000원*2명*20회</t>
  </si>
  <si>
    <t xml:space="preserve">    · 게이트볼순회교실(주2회)</t>
  </si>
  <si>
    <t>5,200원*20명*20회</t>
  </si>
  <si>
    <t>301 일반보상금</t>
  </si>
  <si>
    <t>09 행사실비보상금</t>
  </si>
  <si>
    <t>○ 경기도체육대회 참가종목 역량강화 지원</t>
    <phoneticPr fontId="3" type="noConversion"/>
  </si>
  <si>
    <t>101 인건비</t>
    <phoneticPr fontId="3" type="noConversion"/>
  </si>
  <si>
    <t>01 보수</t>
    <phoneticPr fontId="3" type="noConversion"/>
  </si>
  <si>
    <t>○ 심판</t>
    <phoneticPr fontId="3" type="noConversion"/>
  </si>
  <si>
    <t>70,000원*25명*1회</t>
  </si>
  <si>
    <t>01 사무관리비</t>
    <phoneticPr fontId="3" type="noConversion"/>
  </si>
  <si>
    <t>02 공공운영비</t>
    <phoneticPr fontId="3" type="noConversion"/>
  </si>
  <si>
    <t>○ 기록용품</t>
    <phoneticPr fontId="3" type="noConversion"/>
  </si>
  <si>
    <t>○ 홍보비</t>
    <phoneticPr fontId="3" type="noConversion"/>
  </si>
  <si>
    <t>교육청비보조금</t>
    <phoneticPr fontId="3" type="noConversion"/>
  </si>
  <si>
    <t>○ G-스포츠클럽 운영지원(교육청매칭사업비)</t>
    <phoneticPr fontId="3" type="noConversion"/>
  </si>
  <si>
    <t xml:space="preserve">    · 사무보조</t>
  </si>
  <si>
    <t xml:space="preserve">    · 국민연금</t>
  </si>
  <si>
    <t xml:space="preserve">    · 국민건강보험</t>
  </si>
  <si>
    <t xml:space="preserve">    · 장기요양보험</t>
  </si>
  <si>
    <t xml:space="preserve">    · 고용보험</t>
  </si>
  <si>
    <t>○ 사무보조 초과근무 수당</t>
  </si>
  <si>
    <t>○ 사무보조 퇴직적립금</t>
  </si>
  <si>
    <t>○ 사무보조 연가보상비</t>
  </si>
  <si>
    <t>1,300,000원*1회</t>
    <phoneticPr fontId="3" type="noConversion"/>
  </si>
  <si>
    <t xml:space="preserve">   · 종목별 대회개최</t>
    <phoneticPr fontId="3" type="noConversion"/>
  </si>
  <si>
    <t>4,000,000*1종목</t>
    <phoneticPr fontId="3" type="noConversion"/>
  </si>
  <si>
    <t>○ 여성스포츠대회</t>
    <phoneticPr fontId="3" type="noConversion"/>
  </si>
  <si>
    <t>2,500,000원*7종목</t>
    <phoneticPr fontId="3" type="noConversion"/>
  </si>
  <si>
    <t>03 시책추진업무추진비</t>
    <phoneticPr fontId="3" type="noConversion"/>
  </si>
  <si>
    <t>04 단체보조금</t>
    <phoneticPr fontId="3" type="noConversion"/>
  </si>
  <si>
    <t>의장기 체육대회 개최 지원</t>
    <phoneticPr fontId="3" type="noConversion"/>
  </si>
  <si>
    <t>201 일반운영비</t>
    <phoneticPr fontId="3" type="noConversion"/>
  </si>
  <si>
    <t>02 공공운영비</t>
    <phoneticPr fontId="3" type="noConversion"/>
  </si>
  <si>
    <t>생활체육 종목 공모사업</t>
    <phoneticPr fontId="3" type="noConversion"/>
  </si>
  <si>
    <t>307 민간이전</t>
    <phoneticPr fontId="3" type="noConversion"/>
  </si>
  <si>
    <t>○ 생활체육 종목 공모사업</t>
    <phoneticPr fontId="3" type="noConversion"/>
  </si>
  <si>
    <t>시군 생활체육회 운영지원</t>
    <phoneticPr fontId="3" type="noConversion"/>
  </si>
  <si>
    <t>03 행사운영비</t>
  </si>
  <si>
    <t>자체사업</t>
  </si>
  <si>
    <t>이사회비 사업</t>
  </si>
  <si>
    <t>이사회 운영</t>
  </si>
  <si>
    <t>201 일반운영비</t>
  </si>
  <si>
    <t>01 사무관리비</t>
  </si>
  <si>
    <t>○ 이사회(정기, 임시) 책자유인</t>
  </si>
  <si>
    <t>02 공공운영비</t>
  </si>
  <si>
    <t>○ 우편요금</t>
  </si>
  <si>
    <t>○ 체육회 사무실 환경정비</t>
  </si>
  <si>
    <t>○ 각종 위원회 회의비</t>
  </si>
  <si>
    <t xml:space="preserve">○ 이사 하계 단합대회 </t>
  </si>
  <si>
    <t>○ 체육인의 밤</t>
  </si>
  <si>
    <t>○ 전국생활체육대축전 출전 지원</t>
  </si>
  <si>
    <t>1,500,000원*1회</t>
  </si>
  <si>
    <t>○ 1인 1종목 갖기운동</t>
  </si>
  <si>
    <t>○ 체육회장 이취임식</t>
  </si>
  <si>
    <t>○ 체육회 운영 지원(현황판,집기구입,사무용품 등)</t>
  </si>
  <si>
    <t>203 업무추진비</t>
  </si>
  <si>
    <t>03 시책추진업무추진비</t>
  </si>
  <si>
    <t>○ 체육회 시책추진 등</t>
  </si>
  <si>
    <t>250,000원*20회</t>
  </si>
  <si>
    <t>09 실비보상금</t>
  </si>
  <si>
    <t>○ 각종 위원회 참석 수당</t>
  </si>
  <si>
    <t>11 기타보상금</t>
  </si>
  <si>
    <t>○ 이사 경조사비</t>
  </si>
  <si>
    <t>○ 체육활동 피해자 위로보상</t>
  </si>
  <si>
    <t>○ 파견업무수당</t>
  </si>
  <si>
    <t>○ 전국종별체육대회 격려금</t>
  </si>
  <si>
    <t>602 예치금</t>
  </si>
  <si>
    <t>01 예치금</t>
  </si>
  <si>
    <t>○ 이사회비 적립</t>
  </si>
  <si>
    <t>회원단체회비 사업</t>
  </si>
  <si>
    <t>회원단체 운영</t>
  </si>
  <si>
    <t>○경기도체육회 사무국장 회비</t>
  </si>
  <si>
    <t>300,000원*1회</t>
  </si>
  <si>
    <t>○사무운영비(문구, 현수막, 상장, 책자 등)</t>
  </si>
  <si>
    <t>4,000,000원*1회</t>
  </si>
  <si>
    <t>○생활체육지도자 홍보 및 용품 구입비</t>
  </si>
  <si>
    <t>120,000원*14명</t>
  </si>
  <si>
    <t>○ 총회, 간담회 개최 등</t>
  </si>
  <si>
    <t>○ 워크숍 개최</t>
  </si>
  <si>
    <t>○ 실무 및 안전 교육</t>
  </si>
  <si>
    <t>3,000,000원*1회</t>
  </si>
  <si>
    <t>202 여비</t>
  </si>
  <si>
    <t>01 국내여비</t>
  </si>
  <si>
    <t>○ 생활체육지도자 교육여비</t>
  </si>
  <si>
    <t>20,000원*7일*14명</t>
  </si>
  <si>
    <t>03 시책업무추진비</t>
  </si>
  <si>
    <t>○ 회원단체 격려</t>
  </si>
  <si>
    <t>○ 회원단체 경조사비</t>
  </si>
  <si>
    <t>기타수입</t>
  </si>
  <si>
    <t>자선골프수익사업</t>
  </si>
  <si>
    <t>○ 기타보상금</t>
  </si>
  <si>
    <t>○ 대회지원</t>
  </si>
  <si>
    <t xml:space="preserve"> </t>
  </si>
  <si>
    <t>기부금 사업</t>
  </si>
  <si>
    <t>기부금 운영</t>
  </si>
  <si>
    <t>41 기부금 수입</t>
  </si>
  <si>
    <t>411 기부금</t>
  </si>
  <si>
    <t>○  기부금</t>
  </si>
  <si>
    <t>52,000원*120명</t>
    <phoneticPr fontId="3" type="noConversion"/>
  </si>
  <si>
    <t>생활체육교실 상설운영</t>
    <phoneticPr fontId="3" type="noConversion"/>
  </si>
  <si>
    <t xml:space="preserve">   · 단체복</t>
  </si>
  <si>
    <t xml:space="preserve">   · 모   자</t>
  </si>
  <si>
    <t xml:space="preserve">   · 차량유류비</t>
  </si>
  <si>
    <t xml:space="preserve">   · 차량유지관리비</t>
  </si>
  <si>
    <t>20,000원*3대</t>
  </si>
  <si>
    <t>○ 입장식 행사</t>
  </si>
  <si>
    <t>1,400,000원</t>
  </si>
  <si>
    <t xml:space="preserve">○ 선수 보험료 </t>
  </si>
  <si>
    <t>1,100원*500명</t>
  </si>
  <si>
    <t>○ 종목별 필승 현수막</t>
  </si>
  <si>
    <t>○ 사전답사, 입장부 다과비</t>
  </si>
  <si>
    <t>○ 차량 렌탈비</t>
  </si>
  <si>
    <t>150,000원 * 4일</t>
  </si>
  <si>
    <t>○ 국내여비</t>
  </si>
  <si>
    <t>20,000원*4일*16명</t>
  </si>
  <si>
    <t>○ 숙박료</t>
  </si>
  <si>
    <t>40,000원*4일*16명</t>
  </si>
  <si>
    <t>○ 식   비</t>
  </si>
  <si>
    <t>○ 선수 격려만찬</t>
  </si>
  <si>
    <t>20,000원*140명</t>
  </si>
  <si>
    <t>○ 격려운영비</t>
  </si>
  <si>
    <t>○ 대회참가선수 현지 격려(음료 등)</t>
  </si>
  <si>
    <t>40,000원*29개 종목</t>
  </si>
  <si>
    <t>100,000원*2개 종목</t>
  </si>
  <si>
    <t>200,000원*20개 종목</t>
  </si>
  <si>
    <t>○ 입장부 격려금</t>
  </si>
  <si>
    <t>○ 경기력 향상 종목단체 격려금</t>
  </si>
  <si>
    <t xml:space="preserve">   ·  1일</t>
  </si>
  <si>
    <t xml:space="preserve">   ·  2일</t>
  </si>
  <si>
    <t>○ 숙박비</t>
  </si>
  <si>
    <t>50,000원*82실</t>
  </si>
  <si>
    <t>○ 유니폼</t>
  </si>
  <si>
    <t>50,000원*2대</t>
  </si>
  <si>
    <t>○ 일   비</t>
  </si>
  <si>
    <t>20,000원*3일*6명</t>
  </si>
  <si>
    <t>40,000원*2일*6명</t>
  </si>
  <si>
    <t xml:space="preserve">  · 차량유지관리비</t>
  </si>
  <si>
    <t xml:space="preserve">  · 차량유류비</t>
  </si>
  <si>
    <t>1,800원*2대*120리터</t>
  </si>
  <si>
    <t>○ 입장식 운영비(이벤트, 현수막 등)</t>
  </si>
  <si>
    <t>○ 영입선수 등록비</t>
  </si>
  <si>
    <t>○ 대회 출전종목 시설사용료(볼링)</t>
  </si>
  <si>
    <t>140,000원*1종목</t>
  </si>
  <si>
    <t>○ 마커비용(골프)</t>
  </si>
  <si>
    <t>70,000원*2개부</t>
  </si>
  <si>
    <t>○ 현수막</t>
  </si>
  <si>
    <t>50,000원*26개</t>
  </si>
  <si>
    <t>○ 선수 상해보험</t>
  </si>
  <si>
    <t>○ 행사운영 지원(우편발송 및 택배비용)</t>
  </si>
  <si>
    <t>○ 사전답사(만찬장, 숙소)</t>
  </si>
  <si>
    <t xml:space="preserve">    · 와부읍, 호평동(주5회)</t>
  </si>
  <si>
    <t xml:space="preserve">    · 자전거교실(주5회)</t>
  </si>
  <si>
    <t xml:space="preserve">    · 여성스케이트교실(주2회)</t>
  </si>
  <si>
    <t xml:space="preserve">    · 패밀리볼링교실(주1회)</t>
  </si>
  <si>
    <t xml:space="preserve">    · 청소년 스크린골프교실(주1회)</t>
  </si>
  <si>
    <t>○ 앰프수리비</t>
  </si>
  <si>
    <t>○ 용품구입비(케이스 등)</t>
  </si>
  <si>
    <t>○ 여성스케이트교실(시설사용료)</t>
  </si>
  <si>
    <t>○ 패밀리볼링교실(시설사용료)</t>
  </si>
  <si>
    <t>○ 현수막(교실, 홍보)</t>
  </si>
  <si>
    <t>○ 청소년 스크린골프교실(시설사용료)</t>
  </si>
  <si>
    <t>○ 교실운영 강사 간담회</t>
  </si>
  <si>
    <t>1,000,000원*28명*1회</t>
    <phoneticPr fontId="3" type="noConversion"/>
  </si>
  <si>
    <t>400,000원*12월</t>
    <phoneticPr fontId="3" type="noConversion"/>
  </si>
  <si>
    <t>1,800원*3대*80리터</t>
    <phoneticPr fontId="3" type="noConversion"/>
  </si>
  <si>
    <t xml:space="preserve">80,000원*29명 </t>
    <phoneticPr fontId="3" type="noConversion"/>
  </si>
  <si>
    <t>○ 엘리트대회 입상지원(전국체전 및 소년체전)</t>
    <phoneticPr fontId="3" type="noConversion"/>
  </si>
  <si>
    <t xml:space="preserve">○ 초등스포츠클럽 육성지원 </t>
    <phoneticPr fontId="3" type="noConversion"/>
  </si>
  <si>
    <t>○ 시군 생활체육회 운영지원</t>
    <phoneticPr fontId="3" type="noConversion"/>
  </si>
  <si>
    <t>자체수입</t>
    <phoneticPr fontId="3" type="noConversion"/>
  </si>
  <si>
    <t>이사회비</t>
    <phoneticPr fontId="3" type="noConversion"/>
  </si>
  <si>
    <t>○ 이사회비</t>
    <phoneticPr fontId="3" type="noConversion"/>
  </si>
  <si>
    <t>○ 공공예금 이자수입</t>
    <phoneticPr fontId="3" type="noConversion"/>
  </si>
  <si>
    <t>○ 순세계잉여금</t>
    <phoneticPr fontId="3" type="noConversion"/>
  </si>
  <si>
    <t>기타수입</t>
    <phoneticPr fontId="3" type="noConversion"/>
  </si>
  <si>
    <t>자선골프수익사업</t>
    <phoneticPr fontId="3" type="noConversion"/>
  </si>
  <si>
    <t>○ 기타보상금</t>
    <phoneticPr fontId="3" type="noConversion"/>
  </si>
  <si>
    <t>회원단체회비</t>
    <phoneticPr fontId="3" type="noConversion"/>
  </si>
  <si>
    <t>○ 회원단체 회비</t>
    <phoneticPr fontId="3" type="noConversion"/>
  </si>
  <si>
    <t>기부금 수입</t>
    <phoneticPr fontId="3" type="noConversion"/>
  </si>
  <si>
    <t>기부금 사업</t>
    <phoneticPr fontId="3" type="noConversion"/>
  </si>
  <si>
    <t>○ 기부금</t>
    <phoneticPr fontId="3" type="noConversion"/>
  </si>
  <si>
    <t>예  산  총  칙(안)</t>
    <phoneticPr fontId="3" type="noConversion"/>
  </si>
  <si>
    <t>(단위 : 천원)</t>
    <phoneticPr fontId="3" type="noConversion"/>
  </si>
  <si>
    <t>구       분</t>
    <phoneticPr fontId="3" type="noConversion"/>
  </si>
  <si>
    <t>수입지출예산액</t>
    <phoneticPr fontId="3" type="noConversion"/>
  </si>
  <si>
    <t>비고</t>
    <phoneticPr fontId="3" type="noConversion"/>
  </si>
  <si>
    <t>합       계</t>
    <phoneticPr fontId="3" type="noConversion"/>
  </si>
  <si>
    <t>보 조 금 사 업</t>
    <phoneticPr fontId="3" type="noConversion"/>
  </si>
  <si>
    <t>일반보조금(시비+기금)</t>
    <phoneticPr fontId="3" type="noConversion"/>
  </si>
  <si>
    <t>자  체  사  업</t>
    <phoneticPr fontId="3" type="noConversion"/>
  </si>
  <si>
    <t xml:space="preserve">  제2조  수입지출 예산의 명세는 별첨 "수입지출 예산"과 같다.</t>
    <phoneticPr fontId="3" type="noConversion"/>
  </si>
  <si>
    <t xml:space="preserve">  제3조  채무부담행위 사업은 없음.</t>
    <phoneticPr fontId="3" type="noConversion"/>
  </si>
  <si>
    <t xml:space="preserve">  제4조  계속비사업은 없음, 명시이월사업은 1건 있음. ※ 명시이월조서 별첨</t>
    <phoneticPr fontId="3" type="noConversion"/>
  </si>
  <si>
    <t>교육청비보조금</t>
    <phoneticPr fontId="3" type="noConversion"/>
  </si>
  <si>
    <t>이사회비, 회원단체</t>
    <phoneticPr fontId="3" type="noConversion"/>
  </si>
  <si>
    <t xml:space="preserve">이사회비,회원단체 </t>
    <phoneticPr fontId="3" type="noConversion"/>
  </si>
  <si>
    <t>기 부 금 사 업</t>
    <phoneticPr fontId="3" type="noConversion"/>
  </si>
  <si>
    <t xml:space="preserve">기부금 </t>
    <phoneticPr fontId="3" type="noConversion"/>
  </si>
  <si>
    <t xml:space="preserve">  제5조  보조금 사업에 대하여는 지방재정법, 조례, 규약, 규정에서 정한 사항을 적용한다.</t>
    <phoneticPr fontId="3" type="noConversion"/>
  </si>
  <si>
    <t xml:space="preserve">  제6조  예산전용 및 변경사용은 당해연도 지방자치단체 예산편성기준을 준용한다.</t>
    <phoneticPr fontId="3" type="noConversion"/>
  </si>
  <si>
    <t xml:space="preserve">  제7조  예산성립 후 남양주시 등으로 부터 용도가 지정되고 소요사업비 전액이 
           교부된 보조사업은 이사회의 승인을 받은 것으로 간주한다.</t>
    <phoneticPr fontId="3" type="noConversion"/>
  </si>
  <si>
    <t xml:space="preserve">  제8조  기타 총칙에서 정하지 아니한 사항은 지방재정법 및 지방자치단체 예산
           편성기준을 준용한다.</t>
    <phoneticPr fontId="3" type="noConversion"/>
  </si>
  <si>
    <t>○ 이사 워크숍</t>
    <phoneticPr fontId="3" type="noConversion"/>
  </si>
  <si>
    <t>전년도예산액</t>
    <phoneticPr fontId="3" type="noConversion"/>
  </si>
  <si>
    <t>○ 의장기 체육대회 개최 지원</t>
    <phoneticPr fontId="3" type="noConversion"/>
  </si>
  <si>
    <t>○ 경기도 생활체육 대축전 참가 지원</t>
    <phoneticPr fontId="3" type="noConversion"/>
  </si>
  <si>
    <t>경기도 생활체육 대축전 참가 지원</t>
    <phoneticPr fontId="3" type="noConversion"/>
  </si>
  <si>
    <t>경기도 어르신 생활체육대회 참가 지원</t>
    <phoneticPr fontId="3" type="noConversion"/>
  </si>
  <si>
    <t>○ 경기도 어르신 생활체육대회 참가 지원</t>
    <phoneticPr fontId="3" type="noConversion"/>
  </si>
  <si>
    <t>○ 열수 정약용 단축마라톤 개최 지원</t>
    <phoneticPr fontId="3" type="noConversion"/>
  </si>
  <si>
    <t>열수 정약용 단축마라톤 개최 지원</t>
    <phoneticPr fontId="3" type="noConversion"/>
  </si>
  <si>
    <t>○ 열수 전국 리틀야구대회 개최 지원</t>
    <phoneticPr fontId="3" type="noConversion"/>
  </si>
  <si>
    <t>열수 전국 리틀야구대회 개최 지원</t>
    <phoneticPr fontId="3" type="noConversion"/>
  </si>
  <si>
    <t>○ 열수 전국사회인 야구대회 개최 지원</t>
    <phoneticPr fontId="3" type="noConversion"/>
  </si>
  <si>
    <t>열수 전국사회인 야구대회 개최 지원</t>
    <phoneticPr fontId="3" type="noConversion"/>
  </si>
  <si>
    <t>○ 남양주 열수 전국배드민턴 대회 개최</t>
    <phoneticPr fontId="3" type="noConversion"/>
  </si>
  <si>
    <t>남양주 열수 전국배드민턴 대회 개최</t>
    <phoneticPr fontId="3" type="noConversion"/>
  </si>
  <si>
    <t>○ 남양주시장배 유소년 축구  I-리그 개최 지원</t>
    <phoneticPr fontId="3" type="noConversion"/>
  </si>
  <si>
    <t>남양주시장배 유소년 축구 I-리그 개최 지원</t>
    <phoneticPr fontId="3" type="noConversion"/>
  </si>
  <si>
    <t>○ 종목별 단체육성 지원</t>
    <phoneticPr fontId="3" type="noConversion"/>
  </si>
  <si>
    <t>○생활체육단체 육성</t>
    <phoneticPr fontId="3" type="noConversion"/>
  </si>
  <si>
    <t>생활체육단체 육성</t>
    <phoneticPr fontId="3" type="noConversion"/>
  </si>
  <si>
    <t>○ 생활체육 동호인 클럽 육성 지원</t>
    <phoneticPr fontId="3" type="noConversion"/>
  </si>
  <si>
    <t>생활체육 동호인 클럽 육성 지원</t>
    <phoneticPr fontId="3" type="noConversion"/>
  </si>
  <si>
    <t>○ 일반생활체육지도자 배치(활동지원)</t>
    <phoneticPr fontId="3" type="noConversion"/>
  </si>
  <si>
    <t>○ 어르신생활체육지도자 배치(활동지원)</t>
    <phoneticPr fontId="3" type="noConversion"/>
  </si>
  <si>
    <t>○ 일반어르신생활체육지도자 처우개선</t>
    <phoneticPr fontId="3" type="noConversion"/>
  </si>
  <si>
    <t>○ 전국체육대회 참가 지원</t>
    <phoneticPr fontId="3" type="noConversion"/>
  </si>
  <si>
    <t>○ 경기도 체육대회 참가 지원</t>
    <phoneticPr fontId="3" type="noConversion"/>
  </si>
  <si>
    <t>○ 남양주시 태권도 협회 태권도 시범단 운영 지원</t>
    <phoneticPr fontId="3" type="noConversion"/>
  </si>
  <si>
    <t>○ 경기도 종별 태권도 선수권 대회 개최 지원</t>
    <phoneticPr fontId="3" type="noConversion"/>
  </si>
  <si>
    <t>(458,145,000원/12월)*30%*2회</t>
  </si>
  <si>
    <t xml:space="preserve">    · 명절휴가비</t>
    <phoneticPr fontId="3" type="noConversion"/>
  </si>
  <si>
    <t xml:space="preserve">      - 배우자</t>
    <phoneticPr fontId="3" type="noConversion"/>
  </si>
  <si>
    <t>40,000원*7명*12월</t>
    <phoneticPr fontId="3" type="noConversion"/>
  </si>
  <si>
    <t xml:space="preserve">      - 기타가족</t>
    <phoneticPr fontId="3" type="noConversion"/>
  </si>
  <si>
    <t>20,000원*7명*12월</t>
    <phoneticPr fontId="3" type="noConversion"/>
  </si>
  <si>
    <t xml:space="preserve">    · 정액급식비</t>
    <phoneticPr fontId="3" type="noConversion"/>
  </si>
  <si>
    <t>140,000원*14명*12월</t>
    <phoneticPr fontId="3" type="noConversion"/>
  </si>
  <si>
    <t xml:space="preserve">    · 초과근무수당</t>
    <phoneticPr fontId="3" type="noConversion"/>
  </si>
  <si>
    <t>17,038원*12명*30시간*12월</t>
    <phoneticPr fontId="3" type="noConversion"/>
  </si>
  <si>
    <t xml:space="preserve">    · 연가보상비</t>
    <phoneticPr fontId="3" type="noConversion"/>
  </si>
  <si>
    <t>90,901원*14명*7일</t>
    <phoneticPr fontId="3" type="noConversion"/>
  </si>
  <si>
    <t xml:space="preserve">    · 국민연금</t>
    <phoneticPr fontId="3" type="noConversion"/>
  </si>
  <si>
    <t xml:space="preserve">    · 국민건강보험</t>
    <phoneticPr fontId="3" type="noConversion"/>
  </si>
  <si>
    <t xml:space="preserve">    · 장기요양보험</t>
    <phoneticPr fontId="3" type="noConversion"/>
  </si>
  <si>
    <t xml:space="preserve">    · 고용보험</t>
    <phoneticPr fontId="3" type="noConversion"/>
  </si>
  <si>
    <t xml:space="preserve">    · 산재보험</t>
    <phoneticPr fontId="3" type="noConversion"/>
  </si>
  <si>
    <t>○ 사무용품비(문구류,복사지등)</t>
    <phoneticPr fontId="3" type="noConversion"/>
  </si>
  <si>
    <t>30,000원*14명*12월</t>
    <phoneticPr fontId="3" type="noConversion"/>
  </si>
  <si>
    <t>○ 복사기렌탈료</t>
    <phoneticPr fontId="3" type="noConversion"/>
  </si>
  <si>
    <t>250,000원*12월*3대</t>
    <phoneticPr fontId="3" type="noConversion"/>
  </si>
  <si>
    <t>○ 급여 및 회계관리프로그램 유지관리비</t>
    <phoneticPr fontId="3" type="noConversion"/>
  </si>
  <si>
    <t>900,000원*2회</t>
    <phoneticPr fontId="3" type="noConversion"/>
  </si>
  <si>
    <t>○ 홈페이지 유지관리</t>
    <phoneticPr fontId="3" type="noConversion"/>
  </si>
  <si>
    <t>1,000,000원*1회</t>
    <phoneticPr fontId="3" type="noConversion"/>
  </si>
  <si>
    <t>○ 신문구독료</t>
    <phoneticPr fontId="3" type="noConversion"/>
  </si>
  <si>
    <t>72,000원*12월</t>
    <phoneticPr fontId="3" type="noConversion"/>
  </si>
  <si>
    <t xml:space="preserve">    · 대봉투</t>
    <phoneticPr fontId="3" type="noConversion"/>
  </si>
  <si>
    <t>400원*1,000매</t>
    <phoneticPr fontId="3" type="noConversion"/>
  </si>
  <si>
    <t xml:space="preserve">    · 우편봉투</t>
    <phoneticPr fontId="3" type="noConversion"/>
  </si>
  <si>
    <t>200원*1,000매</t>
    <phoneticPr fontId="3" type="noConversion"/>
  </si>
  <si>
    <t>○ 급량비</t>
    <phoneticPr fontId="3" type="noConversion"/>
  </si>
  <si>
    <t>8,000원*12명*7식*12월</t>
    <phoneticPr fontId="3" type="noConversion"/>
  </si>
  <si>
    <t>○ 상장 케이스 및 내지</t>
    <phoneticPr fontId="3" type="noConversion"/>
  </si>
  <si>
    <t>6,500원*3,000개</t>
    <phoneticPr fontId="3" type="noConversion"/>
  </si>
  <si>
    <t>○ 보존문서 파기 비용</t>
    <phoneticPr fontId="3" type="noConversion"/>
  </si>
  <si>
    <t>165,000원*1회</t>
    <phoneticPr fontId="3" type="noConversion"/>
  </si>
  <si>
    <t>○ 퇴직연금운용 수수료</t>
    <phoneticPr fontId="3" type="noConversion"/>
  </si>
  <si>
    <t>1,100,000원*1회</t>
    <phoneticPr fontId="3" type="noConversion"/>
  </si>
  <si>
    <t>○ 지문인식기·프로그램 사용료</t>
    <phoneticPr fontId="3" type="noConversion"/>
  </si>
  <si>
    <t>70,000원*12월</t>
    <phoneticPr fontId="3" type="noConversion"/>
  </si>
  <si>
    <t>○ 위원회 참석수당</t>
    <phoneticPr fontId="3" type="noConversion"/>
  </si>
  <si>
    <t>70,000원*3명*3회</t>
    <phoneticPr fontId="3" type="noConversion"/>
  </si>
  <si>
    <t xml:space="preserve">    · 화장지</t>
    <phoneticPr fontId="3" type="noConversion"/>
  </si>
  <si>
    <t>25,000원*4BOX*12월</t>
    <phoneticPr fontId="3" type="noConversion"/>
  </si>
  <si>
    <t xml:space="preserve">    · 종이컵</t>
    <phoneticPr fontId="3" type="noConversion"/>
  </si>
  <si>
    <t>11,000원*3팀*2BOX*12월</t>
    <phoneticPr fontId="3" type="noConversion"/>
  </si>
  <si>
    <t xml:space="preserve">    · 공기청정기 임대료</t>
    <phoneticPr fontId="3" type="noConversion"/>
  </si>
  <si>
    <t>37,800원*3대*12월</t>
    <phoneticPr fontId="3" type="noConversion"/>
  </si>
  <si>
    <t xml:space="preserve">    · 기타 소모품</t>
    <phoneticPr fontId="3" type="noConversion"/>
  </si>
  <si>
    <t>3,000,000원*1식</t>
    <phoneticPr fontId="3" type="noConversion"/>
  </si>
  <si>
    <t xml:space="preserve">   · 전기요금</t>
    <phoneticPr fontId="3" type="noConversion"/>
  </si>
  <si>
    <t>700,000원*12월</t>
    <phoneticPr fontId="3" type="noConversion"/>
  </si>
  <si>
    <t xml:space="preserve">   · 통신요금(전화 및 인터넷)</t>
    <phoneticPr fontId="3" type="noConversion"/>
  </si>
  <si>
    <t>400,000원*12월</t>
    <phoneticPr fontId="3" type="noConversion"/>
  </si>
  <si>
    <t xml:space="preserve">   · IP망 유지관리비 </t>
    <phoneticPr fontId="3" type="noConversion"/>
  </si>
  <si>
    <t xml:space="preserve">   · 우편요금</t>
    <phoneticPr fontId="3" type="noConversion"/>
  </si>
  <si>
    <t>2,340원*70통*12월</t>
    <phoneticPr fontId="3" type="noConversion"/>
  </si>
  <si>
    <t xml:space="preserve">   · 자동차세</t>
    <phoneticPr fontId="3" type="noConversion"/>
  </si>
  <si>
    <t>100,000원*3대*2회</t>
    <phoneticPr fontId="3" type="noConversion"/>
  </si>
  <si>
    <t xml:space="preserve">   · 환경개선부담금</t>
    <phoneticPr fontId="3" type="noConversion"/>
  </si>
  <si>
    <t xml:space="preserve">   · 차량보험료</t>
    <phoneticPr fontId="3" type="noConversion"/>
  </si>
  <si>
    <t>1,000,000원*3대</t>
    <phoneticPr fontId="3" type="noConversion"/>
  </si>
  <si>
    <t xml:space="preserve">   · 차량유류비</t>
    <phoneticPr fontId="3" type="noConversion"/>
  </si>
  <si>
    <t>1,300원*3대*90리터*12월</t>
    <phoneticPr fontId="3" type="noConversion"/>
  </si>
  <si>
    <t xml:space="preserve">   · 차량유지관리비(엔진오일, 소모품교체 등)</t>
    <phoneticPr fontId="3" type="noConversion"/>
  </si>
  <si>
    <t>20,000원*5일*14명*12월</t>
    <phoneticPr fontId="3" type="noConversion"/>
  </si>
  <si>
    <t>5,000,000원</t>
    <phoneticPr fontId="3" type="noConversion"/>
  </si>
  <si>
    <t>01 자산 및 물품취득비</t>
  </si>
  <si>
    <t>○ 컴퓨터(모니터, 본체)</t>
  </si>
  <si>
    <t>210,000원*3대
979,000원*3대</t>
  </si>
  <si>
    <t>405 자산취득비</t>
  </si>
  <si>
    <t xml:space="preserve">   ·  현수막 </t>
  </si>
  <si>
    <t>100,000원*7식</t>
  </si>
  <si>
    <t xml:space="preserve">   ·  식전공연(사회자 등)</t>
  </si>
  <si>
    <t>500,000원*1회</t>
  </si>
  <si>
    <t xml:space="preserve">   ·  대관료 </t>
  </si>
  <si>
    <t>300,000*7개 종목</t>
  </si>
  <si>
    <t xml:space="preserve">   ·  트로피</t>
  </si>
  <si>
    <t>90,000*4개*7개 종목</t>
  </si>
  <si>
    <t xml:space="preserve">   ·  대회운영 지원(의자 렌탈 등)</t>
  </si>
  <si>
    <t>1,100,000원*1회</t>
  </si>
  <si>
    <t>20,000원*4명*2일</t>
  </si>
  <si>
    <t>40,000원*4명</t>
  </si>
  <si>
    <t>○ 참가자 격려</t>
  </si>
  <si>
    <t>20,000원*40개 대회</t>
  </si>
  <si>
    <t>○ 종목별 생활체육대회 참가 및 개최지원</t>
  </si>
  <si>
    <t>1,925,000*40종목</t>
  </si>
  <si>
    <t>○ 경기도지사기 참가지원</t>
  </si>
  <si>
    <t>2,500,000*20종목</t>
  </si>
  <si>
    <t>○ 보험료(주최자배상책임보험)</t>
  </si>
  <si>
    <t>500,000원*8개월</t>
  </si>
  <si>
    <t>○ 상장제작</t>
  </si>
  <si>
    <t>330원*3,500장</t>
  </si>
  <si>
    <t>○ 트로피, 메달 제작</t>
  </si>
  <si>
    <t>80,000원*4개*37종목</t>
  </si>
  <si>
    <t>○ 대회 홍보비(개막식 및 종목 현수막 등)</t>
  </si>
  <si>
    <t>1.000,000원*1회</t>
  </si>
  <si>
    <t>○ 대회준비 및 행사용품 구입</t>
  </si>
  <si>
    <t>1,105,000원*1회</t>
  </si>
  <si>
    <t>○ 청소용역비</t>
  </si>
  <si>
    <t>700,000원*1회</t>
  </si>
  <si>
    <t>○ 개막식 행사</t>
  </si>
  <si>
    <t>5,000,000원*1회</t>
  </si>
  <si>
    <t>○ 대회 지원요원 급양비</t>
  </si>
  <si>
    <t>○ 종목단체 간담회</t>
  </si>
  <si>
    <t>7,000원*10명*10회</t>
  </si>
  <si>
    <t>○ 종목별 지원</t>
  </si>
  <si>
    <t>3,000,000원*43종목</t>
  </si>
  <si>
    <t xml:space="preserve">   ·  2개 종목(10명 이하)</t>
    <phoneticPr fontId="3" type="noConversion"/>
  </si>
  <si>
    <t xml:space="preserve">   ·  20개 종목(10명 초과)</t>
    <phoneticPr fontId="3" type="noConversion"/>
  </si>
  <si>
    <t>40,000원*2명*117회</t>
    <phoneticPr fontId="3" type="noConversion"/>
  </si>
  <si>
    <t xml:space="preserve">    · 진접읍, 진건읍, 별내동, 다산동, 오남읍(주3회)</t>
    <phoneticPr fontId="3" type="noConversion"/>
  </si>
  <si>
    <t>40,000원*5명*73회</t>
    <phoneticPr fontId="3" type="noConversion"/>
  </si>
  <si>
    <t xml:space="preserve">    · 음악줄넘기 교실(다산동)</t>
  </si>
  <si>
    <t>40,000원*1명*71회</t>
  </si>
  <si>
    <t>70,000원*3명*6개소*4회</t>
  </si>
  <si>
    <t>55,000원*8회</t>
    <phoneticPr fontId="3" type="noConversion"/>
  </si>
  <si>
    <t>960,000원*1회</t>
    <phoneticPr fontId="3" type="noConversion"/>
  </si>
  <si>
    <t>240,000원*4개소*10회</t>
  </si>
  <si>
    <t>60,000원*60식</t>
  </si>
  <si>
    <t>○ 청소년 서핑교실(시설사용료)</t>
    <phoneticPr fontId="3" type="noConversion"/>
  </si>
  <si>
    <t>40,000원*20명*10회</t>
  </si>
  <si>
    <t>440,000원*10회</t>
  </si>
  <si>
    <t>7,000원*10명*4회</t>
    <phoneticPr fontId="3" type="noConversion"/>
  </si>
  <si>
    <t>남양주시 태권도 협회 태권도 시범단 운영 지원</t>
    <phoneticPr fontId="3" type="noConversion"/>
  </si>
  <si>
    <t>405 자산취득비</t>
    <phoneticPr fontId="3" type="noConversion"/>
  </si>
  <si>
    <t>01 자산및물품취득비</t>
  </si>
  <si>
    <t>○ 엠프구입비</t>
    <phoneticPr fontId="3" type="noConversion"/>
  </si>
  <si>
    <t>620,000*1개</t>
  </si>
  <si>
    <t>○ 남양주시태권도협회 태권도 시범단 운영 지원</t>
  </si>
  <si>
    <t>75,000,000원*1회</t>
  </si>
  <si>
    <t>○ 태권도 시범단 대회 참가 경비</t>
  </si>
  <si>
    <t>2,500,000원*2회</t>
  </si>
  <si>
    <t>250,000원*7개월</t>
  </si>
  <si>
    <t>○ 현수막 제작</t>
  </si>
  <si>
    <t>100,000원 *9식</t>
  </si>
  <si>
    <t>○ 대관 임차료</t>
  </si>
  <si>
    <t>1,125,000원*8종목</t>
  </si>
  <si>
    <t>7,000원*10명*5회</t>
  </si>
  <si>
    <t>○ 종목별 보조금 지원(우수종목)</t>
  </si>
  <si>
    <t>1,250,000원*4종목*4회</t>
  </si>
  <si>
    <t>○ 종목별 보조금 지원</t>
  </si>
  <si>
    <t>900,000원*5종목*4회</t>
  </si>
  <si>
    <t>2,450,000원*1회</t>
  </si>
  <si>
    <t>○ 시상비 제작(우승기, 트로피)</t>
  </si>
  <si>
    <t>400,000원*13종목</t>
  </si>
  <si>
    <t>6,000,000원*1회</t>
  </si>
  <si>
    <t>○ 종목별 보조금 지원(우수종목1)</t>
  </si>
  <si>
    <t>5,000,000원*2종목</t>
  </si>
  <si>
    <t>○ 종목별 보조금 지원(우수종목2)</t>
  </si>
  <si>
    <t>4,000,000원*3종목</t>
  </si>
  <si>
    <t>3,000,000원*8종목</t>
  </si>
  <si>
    <t>○ 심사위원 수당</t>
  </si>
  <si>
    <t>70,000원*4명*2회</t>
  </si>
  <si>
    <t>○ 종목단체 간담회 및 격려</t>
  </si>
  <si>
    <t>○ 종목별 단체보조금</t>
  </si>
  <si>
    <t>199,000,000원*1회</t>
  </si>
  <si>
    <t>○ 열수 정약용 전국사회인 야구대회 개최 지원</t>
  </si>
  <si>
    <t>26,000,000원*1회</t>
  </si>
  <si>
    <t>○남양주시장배 유소년 축구 I리그 개최 지원</t>
  </si>
  <si>
    <t>○남양주 열수 전국 배드민턴 대회개최</t>
  </si>
  <si>
    <t>20,000,000원*1회</t>
  </si>
  <si>
    <t>1,500원*2대*120리터</t>
  </si>
  <si>
    <t>○ 행사운영 지원(현수막 등)</t>
  </si>
  <si>
    <t>150,000원*1회</t>
  </si>
  <si>
    <t>○ 참가선수 등 관계자 간담회</t>
  </si>
  <si>
    <t>25,000원*3회*20명</t>
  </si>
  <si>
    <t>○ 현지격려(음료구입 등)</t>
  </si>
  <si>
    <t>340,000원</t>
  </si>
  <si>
    <t>○ 현지격려금(선수, 감독, 코치)</t>
  </si>
  <si>
    <t>350,000원*25명</t>
  </si>
  <si>
    <t xml:space="preserve">○ 단체격려금 </t>
  </si>
  <si>
    <t>200,000원*2개 종목</t>
  </si>
  <si>
    <t xml:space="preserve">   · 단체복(선수용)</t>
  </si>
  <si>
    <t xml:space="preserve">70,000원*277벌 </t>
  </si>
  <si>
    <t xml:space="preserve">   · 단체복(임원용)</t>
  </si>
  <si>
    <t>75,000원*256벌</t>
  </si>
  <si>
    <t xml:space="preserve">   · 단체복(입장부)</t>
  </si>
  <si>
    <t>70,000원*55벌</t>
  </si>
  <si>
    <t xml:space="preserve">   · 모   자(입장부+임원)</t>
  </si>
  <si>
    <t>10,000원*100개</t>
  </si>
  <si>
    <t>○ 참가선수 격려(만찬)</t>
  </si>
  <si>
    <t>20,000원*200명</t>
  </si>
  <si>
    <t>○ 대회 참가선수 훈련 격려</t>
  </si>
  <si>
    <t>100,000원*24개 종목</t>
  </si>
  <si>
    <t>30,000원*24개 종목</t>
  </si>
  <si>
    <t>○ 현지격려금</t>
  </si>
  <si>
    <t>300,000원*24개 종목</t>
  </si>
  <si>
    <t>○ 입장부격려금</t>
  </si>
  <si>
    <t>300,000원*1개 종목</t>
  </si>
  <si>
    <t>○ 종목별 감독수당</t>
  </si>
  <si>
    <t>○ 참가선수 훈련수당(교통비 등)</t>
  </si>
  <si>
    <t>150,000원*249명</t>
  </si>
  <si>
    <t>○ 참가선수 출전수당</t>
  </si>
  <si>
    <t>50,000원*249명</t>
  </si>
  <si>
    <t>○ 출전 종목 강화훈련 및 용품구입</t>
  </si>
  <si>
    <t>4,500,000원*24개 종목</t>
  </si>
  <si>
    <t>○ 종목별 운영비</t>
  </si>
  <si>
    <t>500,000원*24개 종목</t>
  </si>
  <si>
    <t>○ 현지경비(식비 등)</t>
  </si>
  <si>
    <t>1,350,000원*24개 종목</t>
  </si>
  <si>
    <t xml:space="preserve"> · 차량유지관리비</t>
  </si>
  <si>
    <t>50,000원*1대</t>
  </si>
  <si>
    <t>1,500원*1대*120리터</t>
  </si>
  <si>
    <t>○ 행사운영 지원(다과류)</t>
  </si>
  <si>
    <t>110,000원</t>
  </si>
  <si>
    <t>20,000원*2일*8명</t>
  </si>
  <si>
    <t>40,000원*1일*8명</t>
  </si>
  <si>
    <t>○ 소년체전 참가자 간담회</t>
  </si>
  <si>
    <t>25,000원*40명</t>
  </si>
  <si>
    <t>○ 선수격려금</t>
  </si>
  <si>
    <t>100,000원*16명</t>
  </si>
  <si>
    <t>○ 지도자격려금</t>
  </si>
  <si>
    <t>200,000원*9명</t>
  </si>
  <si>
    <t xml:space="preserve">   · 심판</t>
  </si>
  <si>
    <t xml:space="preserve">   · 안전요원</t>
  </si>
  <si>
    <t>20,000원*25명*1회</t>
  </si>
  <si>
    <t>○ 사무용품비(문구류,봉투 등)</t>
  </si>
  <si>
    <t>2,625,000원*1회</t>
  </si>
  <si>
    <t>○ 단체복(진행요원 등)</t>
  </si>
  <si>
    <t>30,000원*200벌</t>
  </si>
  <si>
    <t>○ 포스터, 책자 등</t>
  </si>
  <si>
    <t>8,460,000원*1회</t>
  </si>
  <si>
    <t>○ 홈페이지 리뉴얼, 문자메세지(충전)</t>
  </si>
  <si>
    <t>5,502,000원*1회</t>
  </si>
  <si>
    <t>○ 보험비</t>
  </si>
  <si>
    <t>2,000원*3,000명</t>
  </si>
  <si>
    <t xml:space="preserve">   · 기록칩</t>
  </si>
  <si>
    <t>3,300원*3,000명*1회</t>
  </si>
  <si>
    <t>1,000원*3,000명</t>
  </si>
  <si>
    <t xml:space="preserve">   · 홈페이지 제작</t>
  </si>
  <si>
    <t xml:space="preserve">   · 현수막</t>
  </si>
  <si>
    <t>홍보현수막 330,000원*4식
홍보현수막50,000원*40식</t>
  </si>
  <si>
    <t xml:space="preserve">   · 포스터 및 전단지 등</t>
  </si>
  <si>
    <t>○ 렌탈비(천막, 화장실, 음향 등)</t>
  </si>
  <si>
    <t>28,812,000원*1회</t>
  </si>
  <si>
    <t>6,426,000원*1회</t>
  </si>
  <si>
    <t>4,500,000원*1회</t>
  </si>
  <si>
    <t>○ 대회준비용품</t>
  </si>
  <si>
    <t>5,980,000원*1회</t>
  </si>
  <si>
    <t>○ 심판 숙박비</t>
  </si>
  <si>
    <t>50,000원*13실</t>
  </si>
  <si>
    <t>○ 교통비(심판)</t>
  </si>
  <si>
    <t>○ 식   비(심판, 진행요원)</t>
  </si>
  <si>
    <t>○ 진행요원식비</t>
  </si>
  <si>
    <t>7,000원*225명*1식</t>
  </si>
  <si>
    <t>○ 회의비 및 간담회</t>
  </si>
  <si>
    <t xml:space="preserve">500,000원*4회 </t>
  </si>
  <si>
    <t>101 인건비</t>
    <phoneticPr fontId="3" type="noConversion"/>
  </si>
  <si>
    <t>01 보수</t>
    <phoneticPr fontId="3" type="noConversion"/>
  </si>
  <si>
    <t>307 민간이전</t>
    <phoneticPr fontId="3" type="noConversion"/>
  </si>
  <si>
    <t>04 단체보조금</t>
    <phoneticPr fontId="3" type="noConversion"/>
  </si>
  <si>
    <t>종목별 단체육성 지원</t>
    <phoneticPr fontId="3" type="noConversion"/>
  </si>
  <si>
    <t>○ 도민체전 출전종목 육성(종목단체)</t>
  </si>
  <si>
    <t>200,000원*21개종목*12월</t>
  </si>
  <si>
    <t>○ 도민체전 출전종목 육성(미가입단체)</t>
  </si>
  <si>
    <t>100,000원*1개종목*12월</t>
  </si>
  <si>
    <t>○ 일반종목 육성</t>
  </si>
  <si>
    <t>100,000원*26개종목*12월</t>
  </si>
  <si>
    <t>경기도 종별 태권도 선수권 대회 개최 지원</t>
    <phoneticPr fontId="3" type="noConversion"/>
  </si>
  <si>
    <t>○ 종별 태권도 선수 지원</t>
    <phoneticPr fontId="3" type="noConversion"/>
  </si>
  <si>
    <t>체육진흥기금 사업</t>
    <phoneticPr fontId="3" type="noConversion"/>
  </si>
  <si>
    <t>생활체육운영 지도자 육성</t>
    <phoneticPr fontId="3" type="noConversion"/>
  </si>
  <si>
    <t>101 인건비</t>
    <phoneticPr fontId="3" type="noConversion"/>
  </si>
  <si>
    <t>01 보수</t>
    <phoneticPr fontId="3" type="noConversion"/>
  </si>
  <si>
    <t>○ 활동수당</t>
    <phoneticPr fontId="3" type="noConversion"/>
  </si>
  <si>
    <t>350,000원*14명*12월</t>
    <phoneticPr fontId="3" type="noConversion"/>
  </si>
  <si>
    <t>경기도체육대회 입상지원</t>
    <phoneticPr fontId="3" type="noConversion"/>
  </si>
  <si>
    <t>301 일반보상금</t>
    <phoneticPr fontId="3" type="noConversion"/>
  </si>
  <si>
    <t>09 행사실비보상금</t>
    <phoneticPr fontId="3" type="noConversion"/>
  </si>
  <si>
    <t>○ 경기도체육대회 입상 포상(관내)</t>
    <phoneticPr fontId="3" type="noConversion"/>
  </si>
  <si>
    <t>경기도체육대회 참가종목 역량강화 지원</t>
    <phoneticPr fontId="3" type="noConversion"/>
  </si>
  <si>
    <t>○ 경기도체육대회 참가 격려지원금</t>
    <phoneticPr fontId="3" type="noConversion"/>
  </si>
  <si>
    <t>엘리트대회 입상자지원(전국체전 및 소년체전)</t>
    <phoneticPr fontId="3" type="noConversion"/>
  </si>
  <si>
    <t>○엘리트대회 입상자지원</t>
    <phoneticPr fontId="3" type="noConversion"/>
  </si>
  <si>
    <t>도시비보조금 사업</t>
    <phoneticPr fontId="3" type="noConversion"/>
  </si>
  <si>
    <t>일반어르신생활체육지도자 처우개선</t>
    <phoneticPr fontId="3" type="noConversion"/>
  </si>
  <si>
    <t>○ 처우개선비</t>
    <phoneticPr fontId="3" type="noConversion"/>
  </si>
  <si>
    <t>500,000원*2회*14명</t>
    <phoneticPr fontId="3" type="noConversion"/>
  </si>
  <si>
    <t xml:space="preserve">    · 법정부담금</t>
    <phoneticPr fontId="3" type="noConversion"/>
  </si>
  <si>
    <t>1,351,000원*2회</t>
    <phoneticPr fontId="3" type="noConversion"/>
  </si>
  <si>
    <t>○ 사무국장 지원수당</t>
    <phoneticPr fontId="3" type="noConversion"/>
  </si>
  <si>
    <t>1,000,000원*12월</t>
    <phoneticPr fontId="3" type="noConversion"/>
  </si>
  <si>
    <t>교육청비보조금 사업</t>
    <phoneticPr fontId="3" type="noConversion"/>
  </si>
  <si>
    <t>7,000원*5식*10명</t>
  </si>
  <si>
    <t>110,000원*1회</t>
  </si>
  <si>
    <t>50,000원*22개 종목</t>
  </si>
  <si>
    <t>446,000원</t>
  </si>
  <si>
    <t>○스포츠공정위원 수당</t>
  </si>
  <si>
    <t>70,000원*5명*8회</t>
  </si>
  <si>
    <t>2,500원*65통*8회</t>
  </si>
  <si>
    <t>15,000원*65명*5회</t>
  </si>
  <si>
    <t>○ 생활체육 운영 지원(각종행사 물품, 용품, 시상품등)</t>
  </si>
  <si>
    <t>01 기관운영업무추진비</t>
  </si>
  <si>
    <t>○ 회원단체장 격려</t>
  </si>
  <si>
    <t>50,000원*61개 회원단체</t>
  </si>
  <si>
    <t>○ 스포츠공정위원회 간담회</t>
  </si>
  <si>
    <t>15,000원*10명*8회</t>
  </si>
  <si>
    <t>20,000원*10명*20회</t>
  </si>
  <si>
    <t>300,000원*15회</t>
  </si>
  <si>
    <t>국비보조금</t>
    <phoneticPr fontId="3" type="noConversion"/>
  </si>
  <si>
    <t>국비보조금 사업</t>
    <phoneticPr fontId="3" type="noConversion"/>
  </si>
  <si>
    <t>○ 인쇄물 · 봉투제작</t>
    <phoneticPr fontId="3" type="noConversion"/>
  </si>
  <si>
    <t xml:space="preserve">    · 명함 · 규정집 등</t>
    <phoneticPr fontId="3" type="noConversion"/>
  </si>
  <si>
    <t>1,400,000원*1회</t>
    <phoneticPr fontId="3" type="noConversion"/>
  </si>
  <si>
    <t>2,600,000원*1식</t>
    <phoneticPr fontId="3" type="noConversion"/>
  </si>
  <si>
    <t>○ 사무기기 유지관리비(수선비)</t>
    <phoneticPr fontId="3" type="noConversion"/>
  </si>
  <si>
    <t>60,000원*3대*2회</t>
    <phoneticPr fontId="3" type="noConversion"/>
  </si>
  <si>
    <t>2,760,000원*1식</t>
    <phoneticPr fontId="3" type="noConversion"/>
  </si>
  <si>
    <t>기본급</t>
    <phoneticPr fontId="3" type="noConversion"/>
  </si>
  <si>
    <t>명절</t>
    <phoneticPr fontId="3" type="noConversion"/>
  </si>
  <si>
    <t>수당 등</t>
    <phoneticPr fontId="3" type="noConversion"/>
  </si>
  <si>
    <t>퇴직</t>
    <phoneticPr fontId="3" type="noConversion"/>
  </si>
  <si>
    <t>합</t>
    <phoneticPr fontId="3" type="noConversion"/>
  </si>
  <si>
    <t>잘못함</t>
    <phoneticPr fontId="3" type="noConversion"/>
  </si>
  <si>
    <t>국장지원</t>
    <phoneticPr fontId="3" type="noConversion"/>
  </si>
  <si>
    <t>4대</t>
    <phoneticPr fontId="3" type="noConversion"/>
  </si>
  <si>
    <t>○ 순세계잉여금</t>
    <phoneticPr fontId="3" type="noConversion"/>
  </si>
  <si>
    <t>○ 공공예금 이자수입</t>
    <phoneticPr fontId="3" type="noConversion"/>
  </si>
  <si>
    <t>○ 적립금(예금) 및 이자</t>
    <phoneticPr fontId="3" type="noConversion"/>
  </si>
  <si>
    <t>○ 예탁금(증권계좌)</t>
    <phoneticPr fontId="3" type="noConversion"/>
  </si>
  <si>
    <t>읍면동체육회 포함, 종목(45 +읍면동16) +시정책사업 8천</t>
    <phoneticPr fontId="3" type="noConversion"/>
  </si>
  <si>
    <t>렌트+우리차</t>
    <phoneticPr fontId="3" type="noConversion"/>
  </si>
  <si>
    <t>렌트+하이패스</t>
    <phoneticPr fontId="3" type="noConversion"/>
  </si>
  <si>
    <t>사격, 배드민턴, 궁도, 탁구, 태권도, 축구, 배구, 정구, 테니스, 육상, 검도, 볼링, 씨름, 유도, 우슈, 보디빌딩, 수영, 골프, 복싱 당구, 농구</t>
  </si>
  <si>
    <t>역도</t>
  </si>
  <si>
    <t xml:space="preserve">국학기공, 바둑, 산악, 패러글라이딩, 족구,  합기도, 게이트볼, 밸리댄스, 그라운드골프, 체조, 피구, 수상스키, 걷기, 승마, 야구소프트볼, 드론항공, 해동검도, 킥복싱, 자전거, 파크골프, 빙상, 동계스키, 댄스스포츠, 주짓수, 수중핀수영, 줄넘기 </t>
  </si>
  <si>
    <t>300,000원*1개 단체</t>
    <phoneticPr fontId="3" type="noConversion"/>
  </si>
  <si>
    <t>10,000원*2일*244명</t>
    <phoneticPr fontId="3" type="noConversion"/>
  </si>
  <si>
    <t>9,000원*277명</t>
    <phoneticPr fontId="3" type="noConversion"/>
  </si>
  <si>
    <t>1,415,000원*1회</t>
    <phoneticPr fontId="3" type="noConversion"/>
  </si>
  <si>
    <t>500,000원*26개 종목</t>
    <phoneticPr fontId="3" type="noConversion"/>
  </si>
  <si>
    <t>50,000원*246실</t>
    <phoneticPr fontId="3" type="noConversion"/>
  </si>
  <si>
    <t>국도시비보조금 사업</t>
    <phoneticPr fontId="3" type="noConversion"/>
  </si>
  <si>
    <t>일반생활체육지도자 배치(활동지원)</t>
    <phoneticPr fontId="3" type="noConversion"/>
  </si>
  <si>
    <t>101 인건비</t>
    <phoneticPr fontId="3" type="noConversion"/>
  </si>
  <si>
    <t>01 보수</t>
    <phoneticPr fontId="3" type="noConversion"/>
  </si>
  <si>
    <t>○ 기본급</t>
    <phoneticPr fontId="3" type="noConversion"/>
  </si>
  <si>
    <t xml:space="preserve">    · 생활체육지도자</t>
    <phoneticPr fontId="3" type="noConversion"/>
  </si>
  <si>
    <t>2,055,000원*7명*12월</t>
  </si>
  <si>
    <t>○ 퇴직적립금</t>
    <phoneticPr fontId="3" type="noConversion"/>
  </si>
  <si>
    <t>○ 근속수당</t>
    <phoneticPr fontId="3" type="noConversion"/>
  </si>
  <si>
    <t>270,000원*4월</t>
  </si>
  <si>
    <t>○ 시간 외 수당</t>
    <phoneticPr fontId="3" type="noConversion"/>
  </si>
  <si>
    <t>○ 4대보험 부담금</t>
    <phoneticPr fontId="3" type="noConversion"/>
  </si>
  <si>
    <t xml:space="preserve">    · 국민연금</t>
    <phoneticPr fontId="3" type="noConversion"/>
  </si>
  <si>
    <t>172,620,000원*2.3%</t>
  </si>
  <si>
    <t xml:space="preserve">    · 국민건강보험</t>
    <phoneticPr fontId="3" type="noConversion"/>
  </si>
  <si>
    <t>172,620,000원*3.335%</t>
  </si>
  <si>
    <t xml:space="preserve">    · 장기요양보험</t>
    <phoneticPr fontId="3" type="noConversion"/>
  </si>
  <si>
    <t>5,756,000원*8.51%</t>
  </si>
  <si>
    <t xml:space="preserve">    · 고용보험</t>
    <phoneticPr fontId="3" type="noConversion"/>
  </si>
  <si>
    <t>172,620,000원*0.8%</t>
  </si>
  <si>
    <t xml:space="preserve">    · 산재보험</t>
    <phoneticPr fontId="3" type="noConversion"/>
  </si>
  <si>
    <t>172,620,000*0,793%</t>
  </si>
  <si>
    <t>202 여비</t>
    <phoneticPr fontId="3" type="noConversion"/>
  </si>
  <si>
    <t>01 국내여비</t>
    <phoneticPr fontId="3" type="noConversion"/>
  </si>
  <si>
    <t xml:space="preserve">    · 활동여비</t>
    <phoneticPr fontId="3" type="noConversion"/>
  </si>
  <si>
    <t>132,000원*7명*4월</t>
  </si>
  <si>
    <t>어르신생활체육지도자 배치(활동지원)</t>
    <phoneticPr fontId="3" type="noConversion"/>
  </si>
  <si>
    <t>101 인건비</t>
    <phoneticPr fontId="3" type="noConversion"/>
  </si>
  <si>
    <t>01 보수</t>
    <phoneticPr fontId="3" type="noConversion"/>
  </si>
  <si>
    <t>○ 기본급</t>
    <phoneticPr fontId="3" type="noConversion"/>
  </si>
  <si>
    <t xml:space="preserve">    · 국민연금</t>
    <phoneticPr fontId="3" type="noConversion"/>
  </si>
  <si>
    <t xml:space="preserve">    · 국민건강보험</t>
    <phoneticPr fontId="3" type="noConversion"/>
  </si>
  <si>
    <t>172,620,000*0.793%</t>
  </si>
  <si>
    <r>
      <t xml:space="preserve">○ </t>
    </r>
    <r>
      <rPr>
        <sz val="12"/>
        <color theme="1"/>
        <rFont val="새굴림"/>
        <family val="1"/>
        <charset val="129"/>
      </rPr>
      <t>보험료</t>
    </r>
    <r>
      <rPr>
        <sz val="10"/>
        <color theme="1"/>
        <rFont val="새굴림"/>
        <family val="1"/>
        <charset val="129"/>
      </rPr>
      <t>(주최자배상책임보험)</t>
    </r>
    <phoneticPr fontId="3" type="noConversion"/>
  </si>
  <si>
    <t>일반보조금(시비+기금)</t>
    <phoneticPr fontId="3" type="noConversion"/>
  </si>
  <si>
    <t>국비보조금</t>
    <phoneticPr fontId="3" type="noConversion"/>
  </si>
  <si>
    <t>국도시비보조금</t>
    <phoneticPr fontId="3" type="noConversion"/>
  </si>
  <si>
    <t>593,325,000원*1/12월</t>
    <phoneticPr fontId="3" type="noConversion"/>
  </si>
  <si>
    <t>642,769,000원*5.0162%</t>
    <phoneticPr fontId="3" type="noConversion"/>
  </si>
  <si>
    <t>642,769,000원*3.5%</t>
    <phoneticPr fontId="3" type="noConversion"/>
  </si>
  <si>
    <t>22,496,915원*10.5%</t>
    <phoneticPr fontId="3" type="noConversion"/>
  </si>
  <si>
    <t>642,769,000원*1.65%</t>
    <phoneticPr fontId="3" type="noConversion"/>
  </si>
  <si>
    <t>704 예탁금</t>
    <phoneticPr fontId="3" type="noConversion"/>
  </si>
  <si>
    <t>01 예탁금</t>
    <phoneticPr fontId="3" type="noConversion"/>
  </si>
  <si>
    <t>○ 증권사 예탁금</t>
    <phoneticPr fontId="3" type="noConversion"/>
  </si>
  <si>
    <t>○ 명함제작</t>
    <phoneticPr fontId="3" type="noConversion"/>
  </si>
  <si>
    <t xml:space="preserve">○ 사무운영비(문구, 현수막 등) </t>
    <phoneticPr fontId="3" type="noConversion"/>
  </si>
  <si>
    <t>○ 회비납부</t>
    <phoneticPr fontId="3" type="noConversion"/>
  </si>
  <si>
    <t>1,000,000원*1회</t>
    <phoneticPr fontId="3" type="noConversion"/>
  </si>
  <si>
    <t xml:space="preserve">   · 이사회(정기, 임시) </t>
    <phoneticPr fontId="3" type="noConversion"/>
  </si>
  <si>
    <t xml:space="preserve">   · 운영위원회 등(인사, 스포츠공정 등)</t>
    <phoneticPr fontId="3" type="noConversion"/>
  </si>
  <si>
    <t>○ 각종 대회(전국체전, 도체전 등) 현지격려</t>
    <phoneticPr fontId="3" type="noConversion"/>
  </si>
  <si>
    <t>○ 체육회 임원 간담회</t>
    <phoneticPr fontId="3" type="noConversion"/>
  </si>
  <si>
    <t>○ 체육회 시책추진(사무국) 등</t>
    <phoneticPr fontId="3" type="noConversion"/>
  </si>
  <si>
    <t>○ 종목단체 격려금</t>
    <phoneticPr fontId="3" type="noConversion"/>
  </si>
  <si>
    <t>01 기관운영업무추진비</t>
    <phoneticPr fontId="3" type="noConversion"/>
  </si>
  <si>
    <t xml:space="preserve">○ 체육회 기념품 제작 </t>
    <phoneticPr fontId="3" type="noConversion"/>
  </si>
  <si>
    <t>5,000,000원*1회</t>
    <phoneticPr fontId="3" type="noConversion"/>
  </si>
  <si>
    <t>25,000원*80부*2회</t>
    <phoneticPr fontId="3" type="noConversion"/>
  </si>
  <si>
    <t>○ 강사수당(배드민턴, 수영, 육상)</t>
    <phoneticPr fontId="3" type="noConversion"/>
  </si>
  <si>
    <t>300,000원*3개 종목</t>
    <phoneticPr fontId="3" type="noConversion"/>
  </si>
  <si>
    <t>15,300,000원*1개 종목</t>
    <phoneticPr fontId="3" type="noConversion"/>
  </si>
  <si>
    <t xml:space="preserve">   · 육상</t>
    <phoneticPr fontId="3" type="noConversion"/>
  </si>
  <si>
    <t xml:space="preserve">   · 수영</t>
    <phoneticPr fontId="3" type="noConversion"/>
  </si>
  <si>
    <t>○ 대회 운영용품 구입</t>
    <phoneticPr fontId="3" type="noConversion"/>
  </si>
  <si>
    <t>4,000,000원*2회*1개 종목</t>
    <phoneticPr fontId="3" type="noConversion"/>
  </si>
  <si>
    <t>○ 대회출전비(배드민턴)</t>
    <phoneticPr fontId="3" type="noConversion"/>
  </si>
  <si>
    <t>200,000원*3회</t>
    <phoneticPr fontId="3" type="noConversion"/>
  </si>
  <si>
    <t>1,800,000원*1명*12월</t>
    <phoneticPr fontId="3" type="noConversion"/>
  </si>
  <si>
    <t>21,600,000원*4.5%</t>
    <phoneticPr fontId="3" type="noConversion"/>
  </si>
  <si>
    <t>21,600,000원*3.335%</t>
    <phoneticPr fontId="3" type="noConversion"/>
  </si>
  <si>
    <t>720,000원*10.25%</t>
    <phoneticPr fontId="3" type="noConversion"/>
  </si>
  <si>
    <t>21,600,000원*1.85%</t>
    <phoneticPr fontId="3" type="noConversion"/>
  </si>
  <si>
    <t>21,600,000원*0.933%</t>
    <phoneticPr fontId="3" type="noConversion"/>
  </si>
  <si>
    <t>12,918원*1명*10시간*12월</t>
    <phoneticPr fontId="3" type="noConversion"/>
  </si>
  <si>
    <t>1,800,000원*1/12월*12월</t>
    <phoneticPr fontId="3" type="noConversion"/>
  </si>
  <si>
    <t>68,896원*7일</t>
    <phoneticPr fontId="3" type="noConversion"/>
  </si>
  <si>
    <t>80,000원*265회*1명</t>
    <phoneticPr fontId="3" type="noConversion"/>
  </si>
  <si>
    <t>G-스포츠클럽 운영지원(교육청매칭사업비)</t>
    <phoneticPr fontId="3" type="noConversion"/>
  </si>
  <si>
    <t>101 인건비</t>
    <phoneticPr fontId="3" type="noConversion"/>
  </si>
  <si>
    <t>.</t>
    <phoneticPr fontId="3" type="noConversion"/>
  </si>
  <si>
    <t>01 보수</t>
    <phoneticPr fontId="3" type="noConversion"/>
  </si>
  <si>
    <t>○ 기본급</t>
    <phoneticPr fontId="3" type="noConversion"/>
  </si>
  <si>
    <t>○ 4대보험 부담금</t>
    <phoneticPr fontId="3" type="noConversion"/>
  </si>
  <si>
    <t xml:space="preserve">    · 산재보험</t>
    <phoneticPr fontId="3" type="noConversion"/>
  </si>
  <si>
    <t>○ 강사수당</t>
    <phoneticPr fontId="3" type="noConversion"/>
  </si>
  <si>
    <t xml:space="preserve">    · 육상,수영,테니스</t>
    <phoneticPr fontId="3" type="noConversion"/>
  </si>
  <si>
    <t xml:space="preserve">    · 배드민턴</t>
    <phoneticPr fontId="3" type="noConversion"/>
  </si>
  <si>
    <t>201 일반운영비</t>
    <phoneticPr fontId="3" type="noConversion"/>
  </si>
  <si>
    <t>01 사무관리비</t>
    <phoneticPr fontId="3" type="noConversion"/>
  </si>
  <si>
    <t>○ 회계감사비</t>
    <phoneticPr fontId="3" type="noConversion"/>
  </si>
  <si>
    <t>03 행사운영비</t>
    <phoneticPr fontId="3" type="noConversion"/>
  </si>
  <si>
    <t>○ 사무용품 구입</t>
    <phoneticPr fontId="3" type="noConversion"/>
  </si>
  <si>
    <t>○ 훈련용품 구입</t>
    <phoneticPr fontId="3" type="noConversion"/>
  </si>
  <si>
    <t>202 여비</t>
    <phoneticPr fontId="3" type="noConversion"/>
  </si>
  <si>
    <t>01 국내여비</t>
    <phoneticPr fontId="3" type="noConversion"/>
  </si>
  <si>
    <t xml:space="preserve">    · 국내여비</t>
    <phoneticPr fontId="3" type="noConversion"/>
  </si>
  <si>
    <t>500,000원*12개월</t>
    <phoneticPr fontId="3" type="noConversion"/>
  </si>
  <si>
    <t>○ 대관료(배드민턴)</t>
    <phoneticPr fontId="3" type="noConversion"/>
  </si>
  <si>
    <t>282,000원*4개 종목</t>
    <phoneticPr fontId="3" type="noConversion"/>
  </si>
  <si>
    <t>○ 대회출전비(육상, 수영)</t>
    <phoneticPr fontId="3" type="noConversion"/>
  </si>
  <si>
    <t>4,000,000원*2회*2개 종목</t>
    <phoneticPr fontId="3" type="noConversion"/>
  </si>
  <si>
    <t xml:space="preserve">    · 육상</t>
    <phoneticPr fontId="3" type="noConversion"/>
  </si>
  <si>
    <t xml:space="preserve">    · 배드민턴</t>
    <phoneticPr fontId="3" type="noConversion"/>
  </si>
  <si>
    <t xml:space="preserve">    · 수영</t>
    <phoneticPr fontId="3" type="noConversion"/>
  </si>
  <si>
    <t>9,367,000원*1회</t>
    <phoneticPr fontId="3" type="noConversion"/>
  </si>
  <si>
    <t>2,935,000원*1회</t>
    <phoneticPr fontId="3" type="noConversion"/>
  </si>
  <si>
    <t>○ 보험료</t>
    <phoneticPr fontId="3" type="noConversion"/>
  </si>
  <si>
    <t>15,000원*80명</t>
    <phoneticPr fontId="3" type="noConversion"/>
  </si>
  <si>
    <t>G-스포츠클럽 운영지원</t>
    <phoneticPr fontId="3" type="noConversion"/>
  </si>
  <si>
    <t>101 인건비</t>
    <phoneticPr fontId="3" type="noConversion"/>
  </si>
  <si>
    <t>01 보수</t>
    <phoneticPr fontId="3" type="noConversion"/>
  </si>
  <si>
    <t>201 일반운영비</t>
    <phoneticPr fontId="3" type="noConversion"/>
  </si>
  <si>
    <t>01 사무관리비</t>
    <phoneticPr fontId="3" type="noConversion"/>
  </si>
  <si>
    <t>○ 사무용품비(문구류,복사지등)</t>
    <phoneticPr fontId="3" type="noConversion"/>
  </si>
  <si>
    <t>○ 대관료</t>
    <phoneticPr fontId="3" type="noConversion"/>
  </si>
  <si>
    <t xml:space="preserve">   · 배드민턴</t>
    <phoneticPr fontId="3" type="noConversion"/>
  </si>
  <si>
    <t xml:space="preserve">   · 테니스</t>
    <phoneticPr fontId="3" type="noConversion"/>
  </si>
  <si>
    <t>03 행사운영비</t>
    <phoneticPr fontId="3" type="noConversion"/>
  </si>
  <si>
    <t>○ 훈련비</t>
    <phoneticPr fontId="3" type="noConversion"/>
  </si>
  <si>
    <t>○ 보험비</t>
    <phoneticPr fontId="3" type="noConversion"/>
  </si>
  <si>
    <t>○ 홍보비(현수막, 전단지 등)</t>
    <phoneticPr fontId="3" type="noConversion"/>
  </si>
  <si>
    <t>203 업무추진비</t>
    <phoneticPr fontId="3" type="noConversion"/>
  </si>
  <si>
    <t>03 시책추진업무추진비</t>
    <phoneticPr fontId="3" type="noConversion"/>
  </si>
  <si>
    <t>○ 각 종 회의개최(운영위원회 등)</t>
    <phoneticPr fontId="3" type="noConversion"/>
  </si>
  <si>
    <t>80,000원*265*3명</t>
    <phoneticPr fontId="3" type="noConversion"/>
  </si>
  <si>
    <t>○ 코로나 방역용품(체온계 등)</t>
    <phoneticPr fontId="3" type="noConversion"/>
  </si>
  <si>
    <t>200,000원*12개월</t>
    <phoneticPr fontId="3" type="noConversion"/>
  </si>
  <si>
    <t>900,000원*1회</t>
    <phoneticPr fontId="3" type="noConversion"/>
  </si>
  <si>
    <t>100,000원*2대</t>
    <phoneticPr fontId="3" type="noConversion"/>
  </si>
  <si>
    <t>3,000,000원</t>
    <phoneticPr fontId="3" type="noConversion"/>
  </si>
  <si>
    <t>20,000원*15명*20회</t>
    <phoneticPr fontId="3" type="noConversion"/>
  </si>
  <si>
    <t>20,000원*80명*3회</t>
    <phoneticPr fontId="3" type="noConversion"/>
  </si>
  <si>
    <t>50,000원*100명</t>
    <phoneticPr fontId="3" type="noConversion"/>
  </si>
  <si>
    <t>100,000원*10명*12월</t>
    <phoneticPr fontId="3" type="noConversion"/>
  </si>
  <si>
    <t>200,000원*58개 단체</t>
    <phoneticPr fontId="3" type="noConversion"/>
  </si>
  <si>
    <t>200,000원*15명*3회</t>
    <phoneticPr fontId="3" type="noConversion"/>
  </si>
  <si>
    <t>3,000원*60명*15회</t>
    <phoneticPr fontId="3" type="noConversion"/>
  </si>
  <si>
    <t>○ 생활체육 플랫폼 구축사업</t>
    <phoneticPr fontId="3" type="noConversion"/>
  </si>
  <si>
    <t>2,000,000원*1회</t>
    <phoneticPr fontId="3" type="noConversion"/>
  </si>
  <si>
    <t>○ 시니어 생활체육교실 운영</t>
    <phoneticPr fontId="3" type="noConversion"/>
  </si>
  <si>
    <t>400,000원*5개 종목</t>
    <phoneticPr fontId="3" type="noConversion"/>
  </si>
  <si>
    <t>850,000원*50명*1회</t>
    <phoneticPr fontId="3" type="noConversion"/>
  </si>
  <si>
    <t>30,000원*20개</t>
    <phoneticPr fontId="3" type="noConversion"/>
  </si>
  <si>
    <t>○ 순세계잉여금</t>
    <phoneticPr fontId="3" type="noConversion"/>
  </si>
  <si>
    <t xml:space="preserve">    · 명절수당</t>
    <phoneticPr fontId="3" type="noConversion"/>
  </si>
  <si>
    <t>초등스포츠클럽 육성지원</t>
    <phoneticPr fontId="3" type="noConversion"/>
  </si>
  <si>
    <t>박진태</t>
    <phoneticPr fontId="3" type="noConversion"/>
  </si>
  <si>
    <t>101 인건비</t>
    <phoneticPr fontId="3" type="noConversion"/>
  </si>
  <si>
    <t>01 보수</t>
    <phoneticPr fontId="3" type="noConversion"/>
  </si>
  <si>
    <t>○ 강사비</t>
    <phoneticPr fontId="3" type="noConversion"/>
  </si>
  <si>
    <t>201 일반운영비</t>
    <phoneticPr fontId="3" type="noConversion"/>
  </si>
  <si>
    <t>03 행사운영비</t>
    <phoneticPr fontId="3" type="noConversion"/>
  </si>
  <si>
    <t>○ 시설사용료</t>
    <phoneticPr fontId="3" type="noConversion"/>
  </si>
  <si>
    <t>○ 보험료</t>
    <phoneticPr fontId="3" type="noConversion"/>
  </si>
  <si>
    <t>○ 시군체육회 운영비</t>
    <phoneticPr fontId="3" type="noConversion"/>
  </si>
  <si>
    <t>도시교육청비 보조금 사업</t>
    <phoneticPr fontId="3" type="noConversion"/>
  </si>
  <si>
    <t>40,000원*30시간*75클럽</t>
    <phoneticPr fontId="3" type="noConversion"/>
  </si>
  <si>
    <t>10,540원*209시간*10월</t>
    <phoneticPr fontId="3" type="noConversion"/>
  </si>
  <si>
    <t>22,029,000원*4.5%</t>
    <phoneticPr fontId="3" type="noConversion"/>
  </si>
  <si>
    <t>22,029,000원*3.335%</t>
    <phoneticPr fontId="3" type="noConversion"/>
  </si>
  <si>
    <t>22,029,000원*1.85%</t>
    <phoneticPr fontId="3" type="noConversion"/>
  </si>
  <si>
    <t>22,029,000원*0.933%</t>
    <phoneticPr fontId="3" type="noConversion"/>
  </si>
  <si>
    <t>7,640,000원*1회</t>
    <phoneticPr fontId="3" type="noConversion"/>
  </si>
  <si>
    <t>○ 도체육회 운영비(전산구축비)</t>
    <phoneticPr fontId="3" type="noConversion"/>
  </si>
  <si>
    <t>○ 시군체육회 운영비(75개 클럽)</t>
    <phoneticPr fontId="3" type="noConversion"/>
  </si>
  <si>
    <t>800,000원*1회</t>
    <phoneticPr fontId="3" type="noConversion"/>
  </si>
  <si>
    <t>도시교육청비보조금</t>
    <phoneticPr fontId="3" type="noConversion"/>
  </si>
  <si>
    <t xml:space="preserve">○ 초등스포츠클럽 육성지원 </t>
    <phoneticPr fontId="3" type="noConversion"/>
  </si>
  <si>
    <t xml:space="preserve"> 도비25%(30,717천원)
 시비25%(30,717천원)
 교육청50%(61,435천원)</t>
    <phoneticPr fontId="3" type="noConversion"/>
  </si>
  <si>
    <t>국비기금 102,312(50%)
도비 51,156(25%)
시비 51,156(25%)</t>
    <phoneticPr fontId="3" type="noConversion"/>
  </si>
  <si>
    <t>국비기금 50%(102,312천원)
도비 25%(51,156천원)
시비 25%(51,156천원)</t>
    <phoneticPr fontId="3" type="noConversion"/>
  </si>
  <si>
    <t>25,000,000원*1회</t>
    <phoneticPr fontId="3" type="noConversion"/>
  </si>
  <si>
    <t>○ 기관운영업무추진비(명절선물 등)</t>
    <phoneticPr fontId="3" type="noConversion"/>
  </si>
  <si>
    <t>1,000,000원</t>
    <phoneticPr fontId="3" type="noConversion"/>
  </si>
  <si>
    <t>7,500,000원</t>
    <phoneticPr fontId="3" type="noConversion"/>
  </si>
  <si>
    <t>3,000,000원*1회</t>
    <phoneticPr fontId="3" type="noConversion"/>
  </si>
  <si>
    <t>19,000,000원*1회</t>
    <phoneticPr fontId="3" type="noConversion"/>
  </si>
  <si>
    <t>8,000원*5명*11회</t>
    <phoneticPr fontId="3" type="noConversion"/>
  </si>
  <si>
    <t>30,000,000원*1회</t>
    <phoneticPr fontId="3" type="noConversion"/>
  </si>
  <si>
    <t>35,800,000원*1회</t>
    <phoneticPr fontId="3" type="noConversion"/>
  </si>
  <si>
    <t>24,100,000원*1회</t>
    <phoneticPr fontId="3" type="noConversion"/>
  </si>
  <si>
    <t>5,000,000원*1회</t>
    <phoneticPr fontId="3" type="noConversion"/>
  </si>
  <si>
    <t>교육청비 매칭사업(95,000천원)</t>
    <phoneticPr fontId="3" type="noConversion"/>
  </si>
  <si>
    <t>시비 매칭사업(95,000천원)</t>
    <phoneticPr fontId="3" type="noConversion"/>
  </si>
  <si>
    <t>도비50%(8,351천원)
시비50%(8,351천원)</t>
    <phoneticPr fontId="3" type="noConversion"/>
  </si>
  <si>
    <t>35,931천원에서 실제 이월액 35,939천원</t>
    <phoneticPr fontId="3" type="noConversion"/>
  </si>
  <si>
    <t>72,965천원은 예금 원금이고 만기시 원금과 이자을 합하고 공제 세액을 제외한 실제 금액은 73,459천원(금액 확인 필요)</t>
    <phoneticPr fontId="3" type="noConversion"/>
  </si>
  <si>
    <t>201 일반운영비</t>
    <phoneticPr fontId="3" type="noConversion"/>
  </si>
  <si>
    <t>01 사무관리비</t>
    <phoneticPr fontId="3" type="noConversion"/>
  </si>
  <si>
    <t>5,000,000원*1회</t>
    <phoneticPr fontId="3" type="noConversion"/>
  </si>
  <si>
    <t>○ 체육회 회계프로그램 연간 사용료</t>
    <phoneticPr fontId="3" type="noConversion"/>
  </si>
  <si>
    <t xml:space="preserve">스마트A(급여관리프로그램)600,000원*1회
G20(회계관리프로그램)2,400,000*1회 </t>
    <phoneticPr fontId="3" type="noConversion"/>
  </si>
  <si>
    <t>○ 각종 위원회 참석 수당</t>
    <phoneticPr fontId="3" type="noConversion"/>
  </si>
  <si>
    <t>02 공공운영비</t>
    <phoneticPr fontId="3" type="noConversion"/>
  </si>
  <si>
    <t>○ 우편요금</t>
    <phoneticPr fontId="3" type="noConversion"/>
  </si>
  <si>
    <t>03 행사운영비</t>
    <phoneticPr fontId="3" type="noConversion"/>
  </si>
  <si>
    <t>○ 청소년 통합 리그대회</t>
    <phoneticPr fontId="3" type="noConversion"/>
  </si>
  <si>
    <t>301 일반보상금</t>
    <phoneticPr fontId="3" type="noConversion"/>
  </si>
  <si>
    <t>12 기타보상금</t>
    <phoneticPr fontId="3" type="noConversion"/>
  </si>
  <si>
    <t>○ 체육활동 피해자 위로보상</t>
    <phoneticPr fontId="3" type="noConversion"/>
  </si>
  <si>
    <t>○ 각종 체육대회 입상 격려금</t>
    <phoneticPr fontId="3" type="noConversion"/>
  </si>
  <si>
    <t xml:space="preserve">405 자산취득비 </t>
    <phoneticPr fontId="3" type="noConversion"/>
  </si>
  <si>
    <t>01 자산및물품취득비</t>
    <phoneticPr fontId="3" type="noConversion"/>
  </si>
  <si>
    <t>○ 컴퓨터 구입비(세트)</t>
    <phoneticPr fontId="3" type="noConversion"/>
  </si>
  <si>
    <t xml:space="preserve">21년도 추정치 이자액 40천원을 16천원으로 조정(20년 발생 이자액 수준보다 적음이 예상되어 조정 필요) </t>
    <phoneticPr fontId="3" type="noConversion"/>
  </si>
  <si>
    <t>1,300,000원*3대</t>
    <phoneticPr fontId="3" type="noConversion"/>
  </si>
  <si>
    <t>○ 법인화 등기 및 각종 수수료등</t>
    <phoneticPr fontId="3" type="noConversion"/>
  </si>
  <si>
    <t>○ 법인화 행정 위탁비</t>
    <phoneticPr fontId="3" type="noConversion"/>
  </si>
  <si>
    <t>○ 환경정비 및 사무용품 구입비</t>
    <phoneticPr fontId="3" type="noConversion"/>
  </si>
  <si>
    <t>3,000,000원*1회</t>
    <phoneticPr fontId="3" type="noConversion"/>
  </si>
  <si>
    <t xml:space="preserve">70,000원*5명*10회 </t>
    <phoneticPr fontId="3" type="noConversion"/>
  </si>
  <si>
    <t>1,000,000원*1회</t>
    <phoneticPr fontId="3" type="noConversion"/>
  </si>
  <si>
    <t>34,000,000원*1회</t>
    <phoneticPr fontId="3" type="noConversion"/>
  </si>
  <si>
    <t>200,000원*5회</t>
    <phoneticPr fontId="3" type="noConversion"/>
  </si>
  <si>
    <t xml:space="preserve">100,000원*50회 </t>
    <phoneticPr fontId="3" type="noConversion"/>
  </si>
  <si>
    <t>○ 책상, 의자, 파티션 등</t>
    <phoneticPr fontId="3" type="noConversion"/>
  </si>
  <si>
    <t>3,100,000원*1회</t>
    <phoneticPr fontId="3" type="noConversion"/>
  </si>
  <si>
    <t>○ 생활체육 활성화대회 및 교실 지원</t>
    <phoneticPr fontId="3" type="noConversion"/>
  </si>
  <si>
    <t>3,250,000원*1회</t>
    <phoneticPr fontId="3" type="noConversion"/>
  </si>
  <si>
    <t>22,000,000원*1회</t>
    <phoneticPr fontId="3" type="noConversion"/>
  </si>
  <si>
    <t>받을거라 예상하는 회비</t>
    <phoneticPr fontId="3" type="noConversion"/>
  </si>
  <si>
    <t>실제예치금+ 발생할 예상이자</t>
    <phoneticPr fontId="3" type="noConversion"/>
  </si>
  <si>
    <t>주식</t>
    <phoneticPr fontId="3" type="noConversion"/>
  </si>
  <si>
    <t>이사회비 통장 2020/12/30 잔액</t>
    <phoneticPr fontId="3" type="noConversion"/>
  </si>
  <si>
    <t>이사회비 통장에서 발생할 예상 이자</t>
    <phoneticPr fontId="3" type="noConversion"/>
  </si>
  <si>
    <t>172,620,000원*2.3%</t>
    <phoneticPr fontId="3" type="noConversion"/>
  </si>
  <si>
    <t>14,385,000원*1회</t>
    <phoneticPr fontId="3" type="noConversion"/>
  </si>
  <si>
    <t>121,298,000원*1회</t>
    <phoneticPr fontId="3" type="noConversion"/>
  </si>
  <si>
    <t>734,000원*10.25%</t>
    <phoneticPr fontId="3" type="noConversion"/>
  </si>
  <si>
    <t>7,680,000원*1회</t>
    <phoneticPr fontId="3" type="noConversion"/>
  </si>
  <si>
    <t>73,459,000원*1회</t>
    <phoneticPr fontId="3" type="noConversion"/>
  </si>
  <si>
    <t>2,816,000원*1회</t>
    <phoneticPr fontId="3" type="noConversion"/>
  </si>
  <si>
    <t xml:space="preserve">  제1조  2021년도 수입지출 예산총액은3,846,946천원이다.</t>
    <phoneticPr fontId="3" type="noConversion"/>
  </si>
  <si>
    <t>도시교육청비보조금</t>
    <phoneticPr fontId="3" type="noConversion"/>
  </si>
  <si>
    <t>3,510,000원</t>
    <phoneticPr fontId="3" type="noConversion"/>
  </si>
  <si>
    <t>2,500,000원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</si>
</sst>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76" formatCode="#,###,##0\ ;\△#,###,##0\ ;0\ "/>
    <numFmt numFmtId="177" formatCode="#,##0\ ;\ \△#,##0\ ;\ 0\ "/>
    <numFmt numFmtId="178" formatCode="#,##0_ "/>
    <numFmt numFmtId="179" formatCode="_-* #,##0.000_-;\-* #,##0.000_-;_-* &quot;-&quot;???_-;_-@_-"/>
    <numFmt numFmtId="180" formatCode="&quot;△&quot;#,##0;&quot;△&quot;#,##0;"/>
  </numFmts>
  <fonts count="49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굴림체"/>
      <family val="3"/>
      <charset val="129"/>
    </font>
    <font>
      <sz val="12"/>
      <name val="굴림체"/>
      <family val="3"/>
      <charset val="129"/>
    </font>
    <font>
      <b/>
      <sz val="12"/>
      <name val="굴림체"/>
      <family val="3"/>
      <charset val="129"/>
    </font>
    <font>
      <b/>
      <sz val="12"/>
      <name val="새굴림"/>
      <family val="1"/>
      <charset val="129"/>
    </font>
    <font>
      <b/>
      <sz val="22"/>
      <name val="HY견명조"/>
      <family val="1"/>
      <charset val="129"/>
    </font>
    <font>
      <sz val="12"/>
      <name val="새굴림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sz val="11"/>
      <color theme="1"/>
      <name val="새굴림"/>
      <family val="1"/>
      <charset val="129"/>
    </font>
    <font>
      <b/>
      <sz val="12"/>
      <color theme="1"/>
      <name val="새굴림"/>
      <family val="1"/>
      <charset val="129"/>
    </font>
    <font>
      <sz val="12"/>
      <color theme="1"/>
      <name val="새굴림"/>
      <family val="1"/>
      <charset val="129"/>
    </font>
    <font>
      <sz val="10"/>
      <color theme="1"/>
      <name val="새굴림"/>
      <family val="1"/>
      <charset val="129"/>
    </font>
    <font>
      <b/>
      <sz val="11"/>
      <color indexed="53"/>
      <name val="맑은 고딕"/>
      <family val="3"/>
      <charset val="129"/>
    </font>
    <font>
      <sz val="11"/>
      <color indexed="16"/>
      <name val="맑은 고딕"/>
      <family val="3"/>
      <charset val="129"/>
    </font>
    <font>
      <sz val="11"/>
      <color indexed="19"/>
      <name val="맑은 고딕"/>
      <family val="3"/>
      <charset val="129"/>
    </font>
    <font>
      <sz val="11"/>
      <color indexed="53"/>
      <name val="맑은 고딕"/>
      <family val="3"/>
      <charset val="129"/>
    </font>
    <font>
      <b/>
      <sz val="18"/>
      <color indexed="62"/>
      <name val="맑은 고딕"/>
      <family val="3"/>
      <charset val="129"/>
    </font>
    <font>
      <b/>
      <sz val="15"/>
      <color indexed="62"/>
      <name val="맑은 고딕"/>
      <family val="3"/>
      <charset val="129"/>
    </font>
    <font>
      <b/>
      <sz val="13"/>
      <color indexed="62"/>
      <name val="맑은 고딕"/>
      <family val="3"/>
      <charset val="129"/>
    </font>
    <font>
      <b/>
      <sz val="11"/>
      <color indexed="62"/>
      <name val="맑은 고딕"/>
      <family val="3"/>
      <charset val="129"/>
    </font>
    <font>
      <sz val="10"/>
      <color theme="1"/>
      <name val="굴림체"/>
      <family val="3"/>
      <charset val="129"/>
    </font>
    <font>
      <b/>
      <sz val="20"/>
      <color theme="1"/>
      <name val="HY견명조"/>
      <family val="1"/>
      <charset val="129"/>
    </font>
    <font>
      <sz val="11"/>
      <name val="새굴림"/>
      <family val="1"/>
      <charset val="129"/>
    </font>
    <font>
      <sz val="16"/>
      <color rgb="FF1B1760"/>
      <name val="HY헤드라인M"/>
      <family val="1"/>
      <charset val="129"/>
    </font>
    <font>
      <b/>
      <sz val="28"/>
      <name val="HY견명조"/>
      <family val="1"/>
      <charset val="129"/>
    </font>
    <font>
      <b/>
      <sz val="13"/>
      <name val="새굴림"/>
      <family val="1"/>
      <charset val="129"/>
    </font>
    <font>
      <b/>
      <sz val="11"/>
      <name val="새굴림"/>
      <family val="1"/>
      <charset val="129"/>
    </font>
    <font>
      <sz val="11"/>
      <color theme="1"/>
      <name val="돋움"/>
      <family val="3"/>
      <charset val="129"/>
    </font>
    <font>
      <sz val="9"/>
      <color theme="1"/>
      <name val="새굴림"/>
      <family val="1"/>
      <charset val="129"/>
    </font>
    <font>
      <sz val="12"/>
      <color theme="1"/>
      <name val="굴림체"/>
      <family val="3"/>
      <charset val="129"/>
    </font>
    <font>
      <b/>
      <sz val="12"/>
      <color theme="1"/>
      <name val="굴림체"/>
      <family val="3"/>
      <charset val="129"/>
    </font>
    <font>
      <sz val="14"/>
      <color theme="1"/>
      <name val="새굴림"/>
      <family val="1"/>
      <charset val="129"/>
    </font>
    <font>
      <sz val="14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color rgb="FFFF0000"/>
      <name val="새굴림"/>
      <family val="1"/>
      <charset val="129"/>
    </font>
    <font>
      <sz val="7"/>
      <color theme="1"/>
      <name val="새굴림"/>
      <family val="1"/>
      <charset val="129"/>
    </font>
  </fonts>
  <fills count="4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0" fontId="19" fillId="3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39" borderId="1" applyNumberFormat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2" borderId="3" applyNumberFormat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5" fillId="0" borderId="40" applyNumberFormat="0" applyFill="0" applyAlignment="0" applyProtection="0">
      <alignment vertical="center"/>
    </xf>
    <xf numFmtId="0" fontId="16" fillId="14" borderId="1" applyNumberFormat="0" applyAlignment="0" applyProtection="0">
      <alignment vertical="center"/>
    </xf>
    <xf numFmtId="0" fontId="30" fillId="0" borderId="41" applyNumberFormat="0" applyFill="0" applyAlignment="0" applyProtection="0">
      <alignment vertical="center"/>
    </xf>
    <xf numFmtId="0" fontId="31" fillId="0" borderId="42" applyNumberFormat="0" applyFill="0" applyAlignment="0" applyProtection="0">
      <alignment vertical="center"/>
    </xf>
    <xf numFmtId="0" fontId="32" fillId="0" borderId="4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8" fillId="39" borderId="5" applyNumberFormat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0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41" fontId="5" fillId="0" borderId="0" xfId="2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41" fontId="6" fillId="0" borderId="0" xfId="2" applyFont="1">
      <alignment vertical="center"/>
    </xf>
    <xf numFmtId="0" fontId="7" fillId="11" borderId="9" xfId="0" applyFont="1" applyFill="1" applyBorder="1" applyAlignment="1">
      <alignment horizontal="left" vertical="center"/>
    </xf>
    <xf numFmtId="176" fontId="22" fillId="11" borderId="7" xfId="0" applyNumberFormat="1" applyFont="1" applyFill="1" applyBorder="1" applyAlignment="1">
      <alignment horizontal="right" vertical="center"/>
    </xf>
    <xf numFmtId="176" fontId="7" fillId="11" borderId="7" xfId="0" applyNumberFormat="1" applyFont="1" applyFill="1" applyBorder="1" applyAlignment="1">
      <alignment horizontal="right" vertical="center"/>
    </xf>
    <xf numFmtId="0" fontId="6" fillId="11" borderId="0" xfId="0" applyFont="1" applyFill="1">
      <alignment vertical="center"/>
    </xf>
    <xf numFmtId="0" fontId="6" fillId="11" borderId="0" xfId="0" applyFont="1" applyFill="1" applyAlignment="1">
      <alignment horizontal="right" vertical="center"/>
    </xf>
    <xf numFmtId="41" fontId="6" fillId="11" borderId="0" xfId="2" applyFont="1" applyFill="1">
      <alignment vertical="center"/>
    </xf>
    <xf numFmtId="0" fontId="7" fillId="11" borderId="10" xfId="0" applyFont="1" applyFill="1" applyBorder="1" applyAlignment="1">
      <alignment vertical="center"/>
    </xf>
    <xf numFmtId="0" fontId="9" fillId="11" borderId="9" xfId="0" applyFont="1" applyFill="1" applyBorder="1" applyAlignment="1">
      <alignment horizontal="left" vertical="center"/>
    </xf>
    <xf numFmtId="0" fontId="9" fillId="11" borderId="6" xfId="0" applyFont="1" applyFill="1" applyBorder="1" applyAlignment="1">
      <alignment horizontal="left" vertical="center"/>
    </xf>
    <xf numFmtId="0" fontId="9" fillId="11" borderId="11" xfId="0" applyFont="1" applyFill="1" applyBorder="1" applyAlignment="1">
      <alignment horizontal="left" vertical="center"/>
    </xf>
    <xf numFmtId="176" fontId="9" fillId="11" borderId="12" xfId="0" applyNumberFormat="1" applyFont="1" applyFill="1" applyBorder="1">
      <alignment vertical="center"/>
    </xf>
    <xf numFmtId="0" fontId="5" fillId="11" borderId="0" xfId="0" applyFont="1" applyFill="1">
      <alignment vertical="center"/>
    </xf>
    <xf numFmtId="0" fontId="9" fillId="11" borderId="0" xfId="0" applyFont="1" applyFill="1" applyBorder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1" fontId="5" fillId="11" borderId="0" xfId="2" applyFont="1" applyFill="1">
      <alignment vertical="center"/>
    </xf>
    <xf numFmtId="0" fontId="7" fillId="11" borderId="13" xfId="0" applyFont="1" applyFill="1" applyBorder="1" applyAlignment="1">
      <alignment horizontal="center" vertical="center"/>
    </xf>
    <xf numFmtId="0" fontId="7" fillId="11" borderId="14" xfId="0" applyFont="1" applyFill="1" applyBorder="1" applyAlignment="1">
      <alignment horizontal="left" vertical="center"/>
    </xf>
    <xf numFmtId="176" fontId="9" fillId="11" borderId="12" xfId="2" applyNumberFormat="1" applyFont="1" applyFill="1" applyBorder="1">
      <alignment vertical="center"/>
    </xf>
    <xf numFmtId="0" fontId="7" fillId="11" borderId="6" xfId="0" applyFont="1" applyFill="1" applyBorder="1" applyAlignment="1">
      <alignment vertical="center"/>
    </xf>
    <xf numFmtId="0" fontId="9" fillId="11" borderId="17" xfId="0" applyFont="1" applyFill="1" applyBorder="1" applyAlignment="1">
      <alignment horizontal="left" vertical="center"/>
    </xf>
    <xf numFmtId="176" fontId="9" fillId="11" borderId="18" xfId="0" applyNumberFormat="1" applyFont="1" applyFill="1" applyBorder="1">
      <alignment vertical="center"/>
    </xf>
    <xf numFmtId="176" fontId="7" fillId="11" borderId="12" xfId="0" applyNumberFormat="1" applyFont="1" applyFill="1" applyBorder="1" applyAlignment="1">
      <alignment horizontal="right" vertical="center"/>
    </xf>
    <xf numFmtId="176" fontId="7" fillId="11" borderId="12" xfId="2" applyNumberFormat="1" applyFont="1" applyFill="1" applyBorder="1" applyAlignment="1">
      <alignment horizontal="right" vertical="center"/>
    </xf>
    <xf numFmtId="0" fontId="9" fillId="11" borderId="23" xfId="0" applyFont="1" applyFill="1" applyBorder="1" applyAlignment="1">
      <alignment horizontal="left" vertical="center"/>
    </xf>
    <xf numFmtId="0" fontId="9" fillId="11" borderId="24" xfId="0" applyFont="1" applyFill="1" applyBorder="1" applyAlignment="1">
      <alignment horizontal="left" vertical="center"/>
    </xf>
    <xf numFmtId="176" fontId="9" fillId="11" borderId="27" xfId="2" applyNumberFormat="1" applyFont="1" applyFill="1" applyBorder="1">
      <alignment vertical="center"/>
    </xf>
    <xf numFmtId="0" fontId="7" fillId="11" borderId="28" xfId="0" applyFont="1" applyFill="1" applyBorder="1" applyAlignment="1">
      <alignment horizontal="center" vertical="center"/>
    </xf>
    <xf numFmtId="0" fontId="5" fillId="11" borderId="0" xfId="0" applyFont="1" applyFill="1" applyBorder="1" applyAlignment="1">
      <alignment horizontal="right" vertical="center"/>
    </xf>
    <xf numFmtId="0" fontId="21" fillId="13" borderId="0" xfId="0" applyFont="1" applyFill="1">
      <alignment vertical="center"/>
    </xf>
    <xf numFmtId="177" fontId="21" fillId="11" borderId="6" xfId="2" applyNumberFormat="1" applyFont="1" applyFill="1" applyBorder="1">
      <alignment vertical="center"/>
    </xf>
    <xf numFmtId="0" fontId="21" fillId="11" borderId="15" xfId="0" applyFont="1" applyFill="1" applyBorder="1" applyAlignment="1">
      <alignment vertical="center" shrinkToFit="1"/>
    </xf>
    <xf numFmtId="0" fontId="21" fillId="11" borderId="16" xfId="0" applyFont="1" applyFill="1" applyBorder="1" applyAlignment="1">
      <alignment vertical="center" shrinkToFit="1"/>
    </xf>
    <xf numFmtId="0" fontId="21" fillId="11" borderId="21" xfId="0" applyFont="1" applyFill="1" applyBorder="1" applyAlignment="1">
      <alignment horizontal="left" vertical="center" shrinkToFit="1"/>
    </xf>
    <xf numFmtId="0" fontId="21" fillId="11" borderId="21" xfId="0" applyFont="1" applyFill="1" applyBorder="1" applyAlignment="1">
      <alignment vertical="center" shrinkToFit="1"/>
    </xf>
    <xf numFmtId="0" fontId="33" fillId="11" borderId="0" xfId="0" applyFont="1" applyFill="1">
      <alignment vertical="center"/>
    </xf>
    <xf numFmtId="176" fontId="21" fillId="11" borderId="22" xfId="0" applyNumberFormat="1" applyFont="1" applyFill="1" applyBorder="1">
      <alignment vertical="center"/>
    </xf>
    <xf numFmtId="176" fontId="21" fillId="11" borderId="29" xfId="0" applyNumberFormat="1" applyFont="1" applyFill="1" applyBorder="1">
      <alignment vertical="center"/>
    </xf>
    <xf numFmtId="0" fontId="24" fillId="11" borderId="7" xfId="0" applyFont="1" applyFill="1" applyBorder="1" applyAlignment="1">
      <alignment horizontal="right" vertical="center" shrinkToFit="1"/>
    </xf>
    <xf numFmtId="0" fontId="24" fillId="11" borderId="16" xfId="0" applyFont="1" applyFill="1" applyBorder="1" applyAlignment="1">
      <alignment horizontal="right" vertical="center" shrinkToFit="1"/>
    </xf>
    <xf numFmtId="176" fontId="21" fillId="11" borderId="16" xfId="0" applyNumberFormat="1" applyFont="1" applyFill="1" applyBorder="1">
      <alignment vertical="center"/>
    </xf>
    <xf numFmtId="176" fontId="21" fillId="11" borderId="16" xfId="2" applyNumberFormat="1" applyFont="1" applyFill="1" applyBorder="1">
      <alignment vertical="center"/>
    </xf>
    <xf numFmtId="0" fontId="24" fillId="11" borderId="8" xfId="0" applyFont="1" applyFill="1" applyBorder="1" applyAlignment="1">
      <alignment horizontal="right" vertical="center" shrinkToFit="1"/>
    </xf>
    <xf numFmtId="0" fontId="21" fillId="11" borderId="20" xfId="0" applyFont="1" applyFill="1" applyBorder="1" applyAlignment="1">
      <alignment vertical="center" shrinkToFit="1"/>
    </xf>
    <xf numFmtId="176" fontId="21" fillId="11" borderId="34" xfId="0" applyNumberFormat="1" applyFont="1" applyFill="1" applyBorder="1">
      <alignment vertical="center"/>
    </xf>
    <xf numFmtId="0" fontId="21" fillId="11" borderId="35" xfId="0" applyFont="1" applyFill="1" applyBorder="1" applyAlignment="1">
      <alignment horizontal="left" vertical="center" shrinkToFit="1"/>
    </xf>
    <xf numFmtId="0" fontId="24" fillId="11" borderId="36" xfId="0" applyFont="1" applyFill="1" applyBorder="1" applyAlignment="1">
      <alignment horizontal="right" vertical="center" shrinkToFit="1"/>
    </xf>
    <xf numFmtId="176" fontId="21" fillId="11" borderId="34" xfId="2" applyNumberFormat="1" applyFont="1" applyFill="1" applyBorder="1">
      <alignment vertical="center"/>
    </xf>
    <xf numFmtId="176" fontId="21" fillId="11" borderId="37" xfId="2" applyNumberFormat="1" applyFont="1" applyFill="1" applyBorder="1">
      <alignment vertical="center"/>
    </xf>
    <xf numFmtId="176" fontId="21" fillId="11" borderId="8" xfId="0" applyNumberFormat="1" applyFont="1" applyFill="1" applyBorder="1">
      <alignment vertical="center"/>
    </xf>
    <xf numFmtId="0" fontId="21" fillId="11" borderId="22" xfId="0" applyFont="1" applyFill="1" applyBorder="1" applyAlignment="1">
      <alignment vertical="center" shrinkToFit="1"/>
    </xf>
    <xf numFmtId="0" fontId="21" fillId="11" borderId="15" xfId="0" applyFont="1" applyFill="1" applyBorder="1" applyAlignment="1">
      <alignment horizontal="left" vertical="center" shrinkToFit="1"/>
    </xf>
    <xf numFmtId="176" fontId="21" fillId="11" borderId="7" xfId="2" applyNumberFormat="1" applyFont="1" applyFill="1" applyBorder="1">
      <alignment vertical="center"/>
    </xf>
    <xf numFmtId="176" fontId="21" fillId="11" borderId="6" xfId="0" applyNumberFormat="1" applyFont="1" applyFill="1" applyBorder="1">
      <alignment vertical="center"/>
    </xf>
    <xf numFmtId="176" fontId="21" fillId="11" borderId="7" xfId="0" applyNumberFormat="1" applyFont="1" applyFill="1" applyBorder="1">
      <alignment vertical="center"/>
    </xf>
    <xf numFmtId="0" fontId="21" fillId="11" borderId="6" xfId="0" applyFont="1" applyFill="1" applyBorder="1">
      <alignment vertical="center"/>
    </xf>
    <xf numFmtId="0" fontId="21" fillId="11" borderId="6" xfId="0" applyFont="1" applyFill="1" applyBorder="1" applyAlignment="1">
      <alignment vertical="center" shrinkToFit="1"/>
    </xf>
    <xf numFmtId="0" fontId="21" fillId="11" borderId="6" xfId="0" applyFont="1" applyFill="1" applyBorder="1" applyAlignment="1">
      <alignment horizontal="left" vertical="center"/>
    </xf>
    <xf numFmtId="0" fontId="21" fillId="11" borderId="17" xfId="0" applyFont="1" applyFill="1" applyBorder="1" applyAlignment="1">
      <alignment vertical="center" shrinkToFit="1"/>
    </xf>
    <xf numFmtId="0" fontId="24" fillId="11" borderId="6" xfId="0" applyFont="1" applyFill="1" applyBorder="1" applyAlignment="1">
      <alignment horizontal="right" vertical="center" shrinkToFit="1"/>
    </xf>
    <xf numFmtId="176" fontId="21" fillId="11" borderId="6" xfId="2" applyNumberFormat="1" applyFont="1" applyFill="1" applyBorder="1">
      <alignment vertical="center"/>
    </xf>
    <xf numFmtId="3" fontId="24" fillId="11" borderId="6" xfId="0" applyNumberFormat="1" applyFont="1" applyFill="1" applyBorder="1" applyAlignment="1">
      <alignment horizontal="right" vertical="center" shrinkToFit="1"/>
    </xf>
    <xf numFmtId="0" fontId="24" fillId="11" borderId="7" xfId="0" applyFont="1" applyFill="1" applyBorder="1" applyAlignment="1">
      <alignment horizontal="center" vertical="center" shrinkToFit="1"/>
    </xf>
    <xf numFmtId="0" fontId="24" fillId="11" borderId="8" xfId="0" applyFont="1" applyFill="1" applyBorder="1" applyAlignment="1">
      <alignment horizontal="center" vertical="center" shrinkToFit="1"/>
    </xf>
    <xf numFmtId="176" fontId="21" fillId="11" borderId="8" xfId="2" applyNumberFormat="1" applyFont="1" applyFill="1" applyBorder="1">
      <alignment vertical="center"/>
    </xf>
    <xf numFmtId="0" fontId="33" fillId="11" borderId="0" xfId="0" applyFont="1" applyFill="1" applyAlignment="1">
      <alignment horizontal="right" vertical="center"/>
    </xf>
    <xf numFmtId="41" fontId="33" fillId="11" borderId="0" xfId="2" applyFont="1" applyFill="1">
      <alignment vertical="center"/>
    </xf>
    <xf numFmtId="0" fontId="33" fillId="11" borderId="21" xfId="0" applyFont="1" applyFill="1" applyBorder="1" applyAlignment="1">
      <alignment horizontal="right" vertical="center"/>
    </xf>
    <xf numFmtId="0" fontId="21" fillId="11" borderId="19" xfId="0" applyFont="1" applyFill="1" applyBorder="1" applyAlignment="1">
      <alignment vertical="center" shrinkToFit="1"/>
    </xf>
    <xf numFmtId="0" fontId="21" fillId="11" borderId="8" xfId="0" applyFont="1" applyFill="1" applyBorder="1" applyAlignment="1">
      <alignment horizontal="left" vertical="center"/>
    </xf>
    <xf numFmtId="0" fontId="21" fillId="0" borderId="0" xfId="0" applyFont="1">
      <alignment vertical="center"/>
    </xf>
    <xf numFmtId="0" fontId="21" fillId="7" borderId="0" xfId="0" applyFont="1" applyFill="1">
      <alignment vertical="center"/>
    </xf>
    <xf numFmtId="0" fontId="21" fillId="10" borderId="0" xfId="0" applyFont="1" applyFill="1">
      <alignment vertical="center"/>
    </xf>
    <xf numFmtId="0" fontId="21" fillId="5" borderId="0" xfId="0" applyFont="1" applyFill="1">
      <alignment vertical="center"/>
    </xf>
    <xf numFmtId="0" fontId="21" fillId="6" borderId="0" xfId="0" applyFont="1" applyFill="1">
      <alignment vertical="center"/>
    </xf>
    <xf numFmtId="0" fontId="21" fillId="11" borderId="0" xfId="0" applyFont="1" applyFill="1">
      <alignment vertical="center"/>
    </xf>
    <xf numFmtId="0" fontId="21" fillId="11" borderId="7" xfId="0" applyFont="1" applyFill="1" applyBorder="1" applyAlignment="1">
      <alignment horizontal="center" vertical="center"/>
    </xf>
    <xf numFmtId="41" fontId="21" fillId="11" borderId="7" xfId="2" applyFont="1" applyFill="1" applyBorder="1" applyAlignment="1">
      <alignment horizontal="center" vertical="center"/>
    </xf>
    <xf numFmtId="0" fontId="21" fillId="11" borderId="11" xfId="0" applyFont="1" applyFill="1" applyBorder="1" applyAlignment="1">
      <alignment vertical="center"/>
    </xf>
    <xf numFmtId="176" fontId="21" fillId="11" borderId="7" xfId="2" applyNumberFormat="1" applyFont="1" applyFill="1" applyBorder="1" applyAlignment="1">
      <alignment horizontal="right" vertical="center"/>
    </xf>
    <xf numFmtId="0" fontId="7" fillId="11" borderId="10" xfId="0" applyFont="1" applyFill="1" applyBorder="1" applyAlignment="1">
      <alignment horizontal="left" vertical="center"/>
    </xf>
    <xf numFmtId="176" fontId="22" fillId="11" borderId="7" xfId="2" applyNumberFormat="1" applyFont="1" applyFill="1" applyBorder="1" applyAlignment="1">
      <alignment horizontal="right" vertical="center"/>
    </xf>
    <xf numFmtId="0" fontId="7" fillId="11" borderId="17" xfId="0" applyFont="1" applyFill="1" applyBorder="1" applyAlignment="1">
      <alignment vertical="center"/>
    </xf>
    <xf numFmtId="176" fontId="23" fillId="11" borderId="24" xfId="2" applyNumberFormat="1" applyFont="1" applyFill="1" applyBorder="1" applyAlignment="1">
      <alignment horizontal="right" vertical="center"/>
    </xf>
    <xf numFmtId="176" fontId="9" fillId="11" borderId="44" xfId="0" applyNumberFormat="1" applyFont="1" applyFill="1" applyBorder="1">
      <alignment vertical="center"/>
    </xf>
    <xf numFmtId="176" fontId="23" fillId="11" borderId="8" xfId="2" applyNumberFormat="1" applyFont="1" applyFill="1" applyBorder="1" applyAlignment="1">
      <alignment horizontal="right" vertical="center"/>
    </xf>
    <xf numFmtId="176" fontId="23" fillId="11" borderId="7" xfId="2" applyNumberFormat="1" applyFont="1" applyFill="1" applyBorder="1" applyAlignment="1">
      <alignment horizontal="right" vertical="center"/>
    </xf>
    <xf numFmtId="176" fontId="23" fillId="11" borderId="24" xfId="2" applyNumberFormat="1" applyFont="1" applyFill="1" applyBorder="1" applyAlignment="1">
      <alignment horizontal="right" vertical="center"/>
    </xf>
    <xf numFmtId="0" fontId="37" fillId="0" borderId="0" xfId="0" applyFont="1">
      <alignment vertical="center"/>
    </xf>
    <xf numFmtId="0" fontId="38" fillId="0" borderId="0" xfId="0" applyFont="1" applyBorder="1" applyAlignment="1">
      <alignment vertical="center"/>
    </xf>
    <xf numFmtId="0" fontId="39" fillId="0" borderId="0" xfId="0" applyFont="1" applyBorder="1" applyAlignment="1">
      <alignment horizontal="right" vertical="center"/>
    </xf>
    <xf numFmtId="0" fontId="38" fillId="0" borderId="7" xfId="0" applyFont="1" applyBorder="1" applyAlignment="1">
      <alignment horizontal="center" vertical="center"/>
    </xf>
    <xf numFmtId="41" fontId="38" fillId="0" borderId="7" xfId="0" applyNumberFormat="1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6" xfId="0" applyFont="1" applyBorder="1" applyAlignment="1">
      <alignment horizontal="center" vertical="center"/>
    </xf>
    <xf numFmtId="178" fontId="38" fillId="0" borderId="7" xfId="0" applyNumberFormat="1" applyFont="1" applyBorder="1" applyAlignment="1">
      <alignment horizontal="right" vertical="center"/>
    </xf>
    <xf numFmtId="0" fontId="38" fillId="0" borderId="16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9" fillId="11" borderId="8" xfId="0" applyFont="1" applyFill="1" applyBorder="1" applyAlignment="1">
      <alignment horizontal="left" vertical="center"/>
    </xf>
    <xf numFmtId="0" fontId="9" fillId="11" borderId="15" xfId="0" applyFont="1" applyFill="1" applyBorder="1" applyAlignment="1">
      <alignment horizontal="left" vertical="center"/>
    </xf>
    <xf numFmtId="0" fontId="9" fillId="11" borderId="25" xfId="0" applyFont="1" applyFill="1" applyBorder="1" applyAlignment="1">
      <alignment horizontal="left" vertical="center"/>
    </xf>
    <xf numFmtId="176" fontId="7" fillId="11" borderId="12" xfId="0" applyNumberFormat="1" applyFont="1" applyFill="1" applyBorder="1">
      <alignment vertical="center"/>
    </xf>
    <xf numFmtId="0" fontId="7" fillId="11" borderId="28" xfId="0" applyFont="1" applyFill="1" applyBorder="1" applyAlignment="1">
      <alignment horizontal="center" vertical="center"/>
    </xf>
    <xf numFmtId="0" fontId="33" fillId="11" borderId="20" xfId="0" applyFont="1" applyFill="1" applyBorder="1">
      <alignment vertical="center"/>
    </xf>
    <xf numFmtId="0" fontId="33" fillId="11" borderId="17" xfId="0" applyFont="1" applyFill="1" applyBorder="1">
      <alignment vertical="center"/>
    </xf>
    <xf numFmtId="41" fontId="40" fillId="0" borderId="0" xfId="2" applyFont="1">
      <alignment vertical="center"/>
    </xf>
    <xf numFmtId="0" fontId="40" fillId="0" borderId="0" xfId="0" applyFont="1">
      <alignment vertical="center"/>
    </xf>
    <xf numFmtId="0" fontId="35" fillId="11" borderId="24" xfId="0" applyFont="1" applyFill="1" applyBorder="1" applyAlignment="1">
      <alignment vertical="center" shrinkToFit="1"/>
    </xf>
    <xf numFmtId="0" fontId="35" fillId="11" borderId="7" xfId="0" applyFont="1" applyFill="1" applyBorder="1" applyAlignment="1">
      <alignment vertical="center" shrinkToFit="1"/>
    </xf>
    <xf numFmtId="41" fontId="24" fillId="11" borderId="7" xfId="2" applyFont="1" applyFill="1" applyBorder="1" applyAlignment="1">
      <alignment horizontal="center" vertical="center" shrinkToFit="1"/>
    </xf>
    <xf numFmtId="0" fontId="21" fillId="11" borderId="22" xfId="0" applyFont="1" applyFill="1" applyBorder="1" applyAlignment="1">
      <alignment horizontal="left" vertical="center" shrinkToFit="1"/>
    </xf>
    <xf numFmtId="3" fontId="24" fillId="11" borderId="16" xfId="0" applyNumberFormat="1" applyFont="1" applyFill="1" applyBorder="1" applyAlignment="1">
      <alignment horizontal="right" vertical="center" shrinkToFit="1"/>
    </xf>
    <xf numFmtId="0" fontId="24" fillId="11" borderId="6" xfId="0" applyNumberFormat="1" applyFont="1" applyFill="1" applyBorder="1" applyAlignment="1">
      <alignment horizontal="right" vertical="center" shrinkToFit="1"/>
    </xf>
    <xf numFmtId="3" fontId="21" fillId="11" borderId="6" xfId="0" applyNumberFormat="1" applyFont="1" applyFill="1" applyBorder="1" applyAlignment="1">
      <alignment horizontal="right" vertical="center" shrinkToFit="1"/>
    </xf>
    <xf numFmtId="0" fontId="21" fillId="11" borderId="20" xfId="0" applyNumberFormat="1" applyFont="1" applyFill="1" applyBorder="1" applyAlignment="1">
      <alignment horizontal="left" vertical="center" shrinkToFit="1"/>
    </xf>
    <xf numFmtId="0" fontId="21" fillId="11" borderId="0" xfId="0" applyNumberFormat="1" applyFont="1" applyFill="1" applyBorder="1" applyAlignment="1">
      <alignment horizontal="left" vertical="center" shrinkToFit="1"/>
    </xf>
    <xf numFmtId="0" fontId="24" fillId="11" borderId="6" xfId="0" applyFont="1" applyFill="1" applyBorder="1" applyAlignment="1">
      <alignment horizontal="center" vertical="center" shrinkToFit="1"/>
    </xf>
    <xf numFmtId="0" fontId="21" fillId="11" borderId="6" xfId="0" applyFont="1" applyFill="1" applyBorder="1" applyAlignment="1">
      <alignment horizontal="right" vertical="center" shrinkToFit="1"/>
    </xf>
    <xf numFmtId="0" fontId="21" fillId="11" borderId="17" xfId="0" applyFont="1" applyFill="1" applyBorder="1">
      <alignment vertical="center"/>
    </xf>
    <xf numFmtId="0" fontId="21" fillId="11" borderId="17" xfId="0" applyFont="1" applyFill="1" applyBorder="1" applyAlignment="1">
      <alignment horizontal="center" vertical="center" shrinkToFit="1"/>
    </xf>
    <xf numFmtId="0" fontId="21" fillId="11" borderId="7" xfId="0" applyFont="1" applyFill="1" applyBorder="1" applyAlignment="1">
      <alignment horizontal="right" vertical="center" shrinkToFit="1"/>
    </xf>
    <xf numFmtId="0" fontId="24" fillId="11" borderId="6" xfId="0" applyFont="1" applyFill="1" applyBorder="1" applyAlignment="1">
      <alignment horizontal="right" vertical="center" wrapText="1" shrinkToFit="1"/>
    </xf>
    <xf numFmtId="176" fontId="41" fillId="11" borderId="7" xfId="2" applyNumberFormat="1" applyFont="1" applyFill="1" applyBorder="1" applyAlignment="1">
      <alignment vertical="center" wrapText="1"/>
    </xf>
    <xf numFmtId="176" fontId="21" fillId="11" borderId="6" xfId="3" applyNumberFormat="1" applyFont="1" applyFill="1" applyBorder="1">
      <alignment vertical="center"/>
    </xf>
    <xf numFmtId="176" fontId="21" fillId="11" borderId="17" xfId="2" applyNumberFormat="1" applyFont="1" applyFill="1" applyBorder="1">
      <alignment vertical="center"/>
    </xf>
    <xf numFmtId="176" fontId="21" fillId="11" borderId="20" xfId="0" applyNumberFormat="1" applyFont="1" applyFill="1" applyBorder="1">
      <alignment vertical="center"/>
    </xf>
    <xf numFmtId="0" fontId="21" fillId="11" borderId="8" xfId="0" applyFont="1" applyFill="1" applyBorder="1" applyAlignment="1">
      <alignment vertical="center" shrinkToFit="1"/>
    </xf>
    <xf numFmtId="0" fontId="21" fillId="11" borderId="7" xfId="0" applyFont="1" applyFill="1" applyBorder="1" applyAlignment="1">
      <alignment horizontal="center" vertical="center" shrinkToFit="1"/>
    </xf>
    <xf numFmtId="0" fontId="21" fillId="11" borderId="8" xfId="0" applyFont="1" applyFill="1" applyBorder="1" applyAlignment="1">
      <alignment horizontal="center" vertical="center" shrinkToFit="1"/>
    </xf>
    <xf numFmtId="0" fontId="21" fillId="11" borderId="16" xfId="0" applyFont="1" applyFill="1" applyBorder="1" applyAlignment="1">
      <alignment horizontal="right" vertical="center" shrinkToFit="1"/>
    </xf>
    <xf numFmtId="0" fontId="21" fillId="11" borderId="17" xfId="0" applyFont="1" applyFill="1" applyBorder="1" applyAlignment="1">
      <alignment horizontal="left" vertical="center"/>
    </xf>
    <xf numFmtId="0" fontId="24" fillId="11" borderId="10" xfId="0" applyFont="1" applyFill="1" applyBorder="1" applyAlignment="1">
      <alignment horizontal="center" vertical="center" shrinkToFit="1"/>
    </xf>
    <xf numFmtId="176" fontId="21" fillId="11" borderId="16" xfId="3" applyNumberFormat="1" applyFont="1" applyFill="1" applyBorder="1">
      <alignment vertical="center"/>
    </xf>
    <xf numFmtId="176" fontId="23" fillId="11" borderId="16" xfId="2" applyNumberFormat="1" applyFont="1" applyFill="1" applyBorder="1" applyAlignment="1">
      <alignment horizontal="right" vertical="center"/>
    </xf>
    <xf numFmtId="176" fontId="23" fillId="11" borderId="26" xfId="2" applyNumberFormat="1" applyFont="1" applyFill="1" applyBorder="1" applyAlignment="1">
      <alignment horizontal="right" vertical="center"/>
    </xf>
    <xf numFmtId="41" fontId="21" fillId="11" borderId="8" xfId="2" applyFont="1" applyFill="1" applyBorder="1" applyAlignment="1">
      <alignment horizontal="center" vertical="center" shrinkToFit="1"/>
    </xf>
    <xf numFmtId="0" fontId="21" fillId="11" borderId="17" xfId="4" applyFont="1" applyFill="1" applyBorder="1" applyAlignment="1">
      <alignment vertical="center" shrinkToFit="1"/>
    </xf>
    <xf numFmtId="0" fontId="21" fillId="11" borderId="20" xfId="4" applyFont="1" applyFill="1" applyBorder="1" applyAlignment="1">
      <alignment horizontal="left" vertical="center" shrinkToFit="1"/>
    </xf>
    <xf numFmtId="41" fontId="21" fillId="11" borderId="7" xfId="2" applyFont="1" applyFill="1" applyBorder="1">
      <alignment vertical="center"/>
    </xf>
    <xf numFmtId="0" fontId="22" fillId="11" borderId="9" xfId="0" applyFont="1" applyFill="1" applyBorder="1" applyAlignment="1">
      <alignment horizontal="left" vertical="center"/>
    </xf>
    <xf numFmtId="0" fontId="22" fillId="11" borderId="17" xfId="0" applyFont="1" applyFill="1" applyBorder="1" applyAlignment="1">
      <alignment vertical="center"/>
    </xf>
    <xf numFmtId="176" fontId="22" fillId="11" borderId="16" xfId="0" applyNumberFormat="1" applyFont="1" applyFill="1" applyBorder="1" applyAlignment="1">
      <alignment horizontal="right" vertical="center"/>
    </xf>
    <xf numFmtId="176" fontId="22" fillId="11" borderId="18" xfId="0" applyNumberFormat="1" applyFont="1" applyFill="1" applyBorder="1" applyAlignment="1">
      <alignment horizontal="right" vertical="center"/>
    </xf>
    <xf numFmtId="0" fontId="42" fillId="11" borderId="0" xfId="0" applyFont="1" applyFill="1">
      <alignment vertical="center"/>
    </xf>
    <xf numFmtId="0" fontId="42" fillId="11" borderId="0" xfId="0" applyFont="1" applyFill="1" applyAlignment="1">
      <alignment horizontal="right" vertical="center"/>
    </xf>
    <xf numFmtId="41" fontId="42" fillId="11" borderId="0" xfId="2" applyFont="1" applyFill="1">
      <alignment vertical="center"/>
    </xf>
    <xf numFmtId="0" fontId="23" fillId="11" borderId="9" xfId="0" applyFont="1" applyFill="1" applyBorder="1" applyAlignment="1">
      <alignment horizontal="left" vertical="center"/>
    </xf>
    <xf numFmtId="0" fontId="23" fillId="11" borderId="6" xfId="0" applyFont="1" applyFill="1" applyBorder="1" applyAlignment="1">
      <alignment horizontal="left" vertical="center"/>
    </xf>
    <xf numFmtId="0" fontId="43" fillId="11" borderId="0" xfId="0" applyFont="1" applyFill="1">
      <alignment vertical="center"/>
    </xf>
    <xf numFmtId="0" fontId="23" fillId="11" borderId="8" xfId="0" applyFont="1" applyFill="1" applyBorder="1" applyAlignment="1">
      <alignment horizontal="left" vertical="center"/>
    </xf>
    <xf numFmtId="0" fontId="23" fillId="11" borderId="11" xfId="0" applyFont="1" applyFill="1" applyBorder="1" applyAlignment="1">
      <alignment horizontal="left" vertical="center"/>
    </xf>
    <xf numFmtId="176" fontId="23" fillId="11" borderId="12" xfId="2" applyNumberFormat="1" applyFont="1" applyFill="1" applyBorder="1">
      <alignment vertical="center"/>
    </xf>
    <xf numFmtId="176" fontId="23" fillId="11" borderId="12" xfId="0" applyNumberFormat="1" applyFont="1" applyFill="1" applyBorder="1">
      <alignment vertical="center"/>
    </xf>
    <xf numFmtId="0" fontId="23" fillId="11" borderId="15" xfId="0" applyFont="1" applyFill="1" applyBorder="1" applyAlignment="1">
      <alignment horizontal="left" vertical="center"/>
    </xf>
    <xf numFmtId="176" fontId="23" fillId="11" borderId="6" xfId="2" applyNumberFormat="1" applyFont="1" applyFill="1" applyBorder="1" applyAlignment="1">
      <alignment horizontal="right" vertical="center"/>
    </xf>
    <xf numFmtId="0" fontId="23" fillId="11" borderId="17" xfId="0" applyFont="1" applyFill="1" applyBorder="1" applyAlignment="1">
      <alignment horizontal="left" vertical="center"/>
    </xf>
    <xf numFmtId="176" fontId="23" fillId="11" borderId="18" xfId="0" applyNumberFormat="1" applyFont="1" applyFill="1" applyBorder="1">
      <alignment vertical="center"/>
    </xf>
    <xf numFmtId="0" fontId="22" fillId="11" borderId="6" xfId="0" applyFont="1" applyFill="1" applyBorder="1" applyAlignment="1">
      <alignment vertical="center"/>
    </xf>
    <xf numFmtId="176" fontId="22" fillId="11" borderId="12" xfId="0" applyNumberFormat="1" applyFont="1" applyFill="1" applyBorder="1" applyAlignment="1">
      <alignment horizontal="right" vertical="center"/>
    </xf>
    <xf numFmtId="0" fontId="43" fillId="11" borderId="0" xfId="0" applyFont="1" applyFill="1" applyAlignment="1">
      <alignment horizontal="right" vertical="center"/>
    </xf>
    <xf numFmtId="41" fontId="43" fillId="11" borderId="0" xfId="2" applyFont="1" applyFill="1">
      <alignment vertical="center"/>
    </xf>
    <xf numFmtId="41" fontId="21" fillId="0" borderId="0" xfId="2" applyFont="1">
      <alignment vertical="center"/>
    </xf>
    <xf numFmtId="0" fontId="21" fillId="11" borderId="0" xfId="4" applyFont="1" applyFill="1" applyBorder="1" applyAlignment="1">
      <alignment horizontal="left" vertical="center" shrinkToFit="1"/>
    </xf>
    <xf numFmtId="41" fontId="21" fillId="11" borderId="6" xfId="2" applyFont="1" applyFill="1" applyBorder="1" applyAlignment="1">
      <alignment horizontal="center" vertical="center" shrinkToFit="1"/>
    </xf>
    <xf numFmtId="41" fontId="21" fillId="11" borderId="6" xfId="2" applyFont="1" applyFill="1" applyBorder="1" applyAlignment="1">
      <alignment horizontal="right" vertical="center" shrinkToFit="1"/>
    </xf>
    <xf numFmtId="0" fontId="21" fillId="0" borderId="7" xfId="0" applyFont="1" applyBorder="1">
      <alignment vertical="center"/>
    </xf>
    <xf numFmtId="41" fontId="21" fillId="0" borderId="7" xfId="2" applyFont="1" applyBorder="1">
      <alignment vertical="center"/>
    </xf>
    <xf numFmtId="0" fontId="21" fillId="11" borderId="6" xfId="4" applyFont="1" applyFill="1" applyBorder="1" applyAlignment="1">
      <alignment vertical="center" shrinkToFit="1"/>
    </xf>
    <xf numFmtId="41" fontId="21" fillId="11" borderId="6" xfId="4" applyNumberFormat="1" applyFont="1" applyFill="1" applyBorder="1" applyAlignment="1">
      <alignment horizontal="right" vertical="center" shrinkToFit="1"/>
    </xf>
    <xf numFmtId="176" fontId="21" fillId="11" borderId="6" xfId="4" applyNumberFormat="1" applyFont="1" applyFill="1" applyBorder="1">
      <alignment vertical="center"/>
    </xf>
    <xf numFmtId="43" fontId="21" fillId="0" borderId="0" xfId="2" applyNumberFormat="1" applyFont="1">
      <alignment vertical="center"/>
    </xf>
    <xf numFmtId="41" fontId="21" fillId="0" borderId="7" xfId="2" applyNumberFormat="1" applyFont="1" applyBorder="1">
      <alignment vertical="center"/>
    </xf>
    <xf numFmtId="41" fontId="21" fillId="0" borderId="0" xfId="2" applyNumberFormat="1" applyFont="1">
      <alignment vertical="center"/>
    </xf>
    <xf numFmtId="179" fontId="21" fillId="0" borderId="0" xfId="2" applyNumberFormat="1" applyFont="1">
      <alignment vertical="center"/>
    </xf>
    <xf numFmtId="0" fontId="21" fillId="11" borderId="22" xfId="4" applyFont="1" applyFill="1" applyBorder="1" applyAlignment="1">
      <alignment horizontal="left" vertical="center" shrinkToFit="1"/>
    </xf>
    <xf numFmtId="41" fontId="21" fillId="11" borderId="16" xfId="4" applyNumberFormat="1" applyFont="1" applyFill="1" applyBorder="1" applyAlignment="1">
      <alignment horizontal="right" vertical="center" shrinkToFit="1"/>
    </xf>
    <xf numFmtId="176" fontId="21" fillId="11" borderId="16" xfId="4" applyNumberFormat="1" applyFont="1" applyFill="1" applyBorder="1">
      <alignment vertical="center"/>
    </xf>
    <xf numFmtId="41" fontId="21" fillId="11" borderId="7" xfId="4" applyNumberFormat="1" applyFont="1" applyFill="1" applyBorder="1" applyAlignment="1">
      <alignment horizontal="center" vertical="center" shrinkToFit="1"/>
    </xf>
    <xf numFmtId="176" fontId="21" fillId="11" borderId="7" xfId="4" applyNumberFormat="1" applyFont="1" applyFill="1" applyBorder="1">
      <alignment vertical="center"/>
    </xf>
    <xf numFmtId="41" fontId="21" fillId="11" borderId="8" xfId="4" applyNumberFormat="1" applyFont="1" applyFill="1" applyBorder="1" applyAlignment="1">
      <alignment horizontal="center" vertical="center" shrinkToFit="1"/>
    </xf>
    <xf numFmtId="176" fontId="21" fillId="11" borderId="8" xfId="4" applyNumberFormat="1" applyFont="1" applyFill="1" applyBorder="1">
      <alignment vertical="center"/>
    </xf>
    <xf numFmtId="176" fontId="21" fillId="11" borderId="45" xfId="4" applyNumberFormat="1" applyFont="1" applyFill="1" applyBorder="1">
      <alignment vertical="center"/>
    </xf>
    <xf numFmtId="41" fontId="21" fillId="11" borderId="6" xfId="4" applyNumberFormat="1" applyFont="1" applyFill="1" applyBorder="1" applyAlignment="1">
      <alignment horizontal="right" vertical="center" wrapText="1" shrinkToFit="1"/>
    </xf>
    <xf numFmtId="0" fontId="21" fillId="11" borderId="6" xfId="1" applyFont="1" applyFill="1" applyBorder="1">
      <alignment vertical="center"/>
    </xf>
    <xf numFmtId="0" fontId="21" fillId="11" borderId="6" xfId="1" applyFont="1" applyFill="1" applyBorder="1" applyAlignment="1">
      <alignment vertical="center" shrinkToFit="1"/>
    </xf>
    <xf numFmtId="41" fontId="21" fillId="11" borderId="6" xfId="4" applyNumberFormat="1" applyFont="1" applyFill="1" applyBorder="1" applyAlignment="1">
      <alignment horizontal="right" vertical="center"/>
    </xf>
    <xf numFmtId="41" fontId="21" fillId="11" borderId="6" xfId="4" applyNumberFormat="1" applyFont="1" applyFill="1" applyBorder="1" applyAlignment="1">
      <alignment horizontal="center" vertical="center" shrinkToFit="1"/>
    </xf>
    <xf numFmtId="0" fontId="21" fillId="11" borderId="15" xfId="4" applyFont="1" applyFill="1" applyBorder="1" applyAlignment="1">
      <alignment vertical="center" shrinkToFit="1"/>
    </xf>
    <xf numFmtId="176" fontId="21" fillId="11" borderId="46" xfId="4" applyNumberFormat="1" applyFont="1" applyFill="1" applyBorder="1">
      <alignment vertical="center"/>
    </xf>
    <xf numFmtId="0" fontId="21" fillId="11" borderId="21" xfId="4" applyFont="1" applyFill="1" applyBorder="1" applyAlignment="1">
      <alignment horizontal="left" vertical="center" shrinkToFit="1"/>
    </xf>
    <xf numFmtId="0" fontId="21" fillId="11" borderId="16" xfId="4" applyFont="1" applyFill="1" applyBorder="1" applyAlignment="1">
      <alignment vertical="center" shrinkToFit="1"/>
    </xf>
    <xf numFmtId="0" fontId="21" fillId="11" borderId="6" xfId="0" applyFont="1" applyFill="1" applyBorder="1" applyAlignment="1">
      <alignment horizontal="right" vertical="center" wrapText="1" shrinkToFit="1"/>
    </xf>
    <xf numFmtId="41" fontId="24" fillId="0" borderId="0" xfId="0" applyNumberFormat="1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41" fontId="24" fillId="7" borderId="0" xfId="0" applyNumberFormat="1" applyFont="1" applyFill="1" applyBorder="1" applyAlignment="1">
      <alignment horizontal="left" vertical="center" wrapText="1"/>
    </xf>
    <xf numFmtId="0" fontId="24" fillId="7" borderId="0" xfId="0" applyFont="1" applyFill="1" applyAlignment="1">
      <alignment horizontal="left" vertical="center"/>
    </xf>
    <xf numFmtId="180" fontId="44" fillId="5" borderId="0" xfId="0" applyNumberFormat="1" applyFont="1" applyFill="1" applyBorder="1" applyAlignment="1">
      <alignment horizontal="left" vertical="center" wrapText="1"/>
    </xf>
    <xf numFmtId="41" fontId="24" fillId="5" borderId="0" xfId="2" applyFont="1" applyFill="1" applyAlignment="1">
      <alignment horizontal="left" vertical="center"/>
    </xf>
    <xf numFmtId="41" fontId="24" fillId="11" borderId="0" xfId="0" applyNumberFormat="1" applyFont="1" applyFill="1" applyBorder="1" applyAlignment="1">
      <alignment horizontal="left" vertical="center" wrapText="1"/>
    </xf>
    <xf numFmtId="0" fontId="24" fillId="11" borderId="0" xfId="0" applyFont="1" applyFill="1" applyAlignment="1">
      <alignment horizontal="left" vertical="center"/>
    </xf>
    <xf numFmtId="180" fontId="44" fillId="6" borderId="0" xfId="0" applyNumberFormat="1" applyFont="1" applyFill="1" applyBorder="1" applyAlignment="1">
      <alignment horizontal="left" vertical="center" wrapText="1"/>
    </xf>
    <xf numFmtId="0" fontId="24" fillId="5" borderId="0" xfId="0" applyFont="1" applyFill="1" applyAlignment="1">
      <alignment horizontal="left" vertical="center"/>
    </xf>
    <xf numFmtId="41" fontId="21" fillId="11" borderId="0" xfId="2" applyFont="1" applyFill="1">
      <alignment vertical="center"/>
    </xf>
    <xf numFmtId="180" fontId="24" fillId="0" borderId="0" xfId="0" applyNumberFormat="1" applyFont="1" applyBorder="1" applyAlignment="1">
      <alignment horizontal="left" vertical="center" wrapText="1"/>
    </xf>
    <xf numFmtId="0" fontId="24" fillId="0" borderId="0" xfId="0" applyFont="1">
      <alignment vertical="center"/>
    </xf>
    <xf numFmtId="0" fontId="24" fillId="11" borderId="0" xfId="0" applyFont="1" applyFill="1">
      <alignment vertical="center"/>
    </xf>
    <xf numFmtId="41" fontId="24" fillId="11" borderId="0" xfId="2" applyFont="1" applyFill="1" applyAlignment="1">
      <alignment horizontal="left" vertical="center"/>
    </xf>
    <xf numFmtId="41" fontId="24" fillId="11" borderId="0" xfId="2" applyFont="1" applyFill="1">
      <alignment vertical="center"/>
    </xf>
    <xf numFmtId="0" fontId="21" fillId="9" borderId="0" xfId="0" applyFont="1" applyFill="1">
      <alignment vertical="center"/>
    </xf>
    <xf numFmtId="0" fontId="21" fillId="12" borderId="0" xfId="0" applyFont="1" applyFill="1">
      <alignment vertical="center"/>
    </xf>
    <xf numFmtId="0" fontId="21" fillId="8" borderId="0" xfId="0" applyFont="1" applyFill="1">
      <alignment vertical="center"/>
    </xf>
    <xf numFmtId="0" fontId="24" fillId="11" borderId="38" xfId="0" applyFont="1" applyFill="1" applyBorder="1" applyAlignment="1">
      <alignment horizontal="right" vertical="center" shrinkToFit="1"/>
    </xf>
    <xf numFmtId="41" fontId="45" fillId="0" borderId="0" xfId="0" applyNumberFormat="1" applyFont="1" applyBorder="1" applyAlignment="1">
      <alignment horizontal="left" vertical="center" wrapText="1"/>
    </xf>
    <xf numFmtId="0" fontId="46" fillId="0" borderId="0" xfId="0" applyFont="1" applyAlignment="1">
      <alignment horizontal="left" vertical="center"/>
    </xf>
    <xf numFmtId="41" fontId="46" fillId="0" borderId="0" xfId="0" applyNumberFormat="1" applyFont="1" applyBorder="1" applyAlignment="1">
      <alignment horizontal="left" vertical="center" wrapText="1"/>
    </xf>
    <xf numFmtId="180" fontId="45" fillId="6" borderId="0" xfId="0" applyNumberFormat="1" applyFont="1" applyFill="1" applyBorder="1" applyAlignment="1">
      <alignment horizontal="left" vertical="center" wrapText="1"/>
    </xf>
    <xf numFmtId="0" fontId="46" fillId="11" borderId="0" xfId="0" applyFont="1" applyFill="1" applyAlignment="1">
      <alignment horizontal="left" vertical="center" wrapText="1"/>
    </xf>
    <xf numFmtId="0" fontId="46" fillId="11" borderId="0" xfId="0" applyFont="1" applyFill="1" applyAlignment="1">
      <alignment horizontal="left" vertical="center"/>
    </xf>
    <xf numFmtId="3" fontId="24" fillId="11" borderId="7" xfId="0" applyNumberFormat="1" applyFont="1" applyFill="1" applyBorder="1" applyAlignment="1">
      <alignment horizontal="right" vertical="center" shrinkToFit="1"/>
    </xf>
    <xf numFmtId="176" fontId="21" fillId="11" borderId="7" xfId="3" applyNumberFormat="1" applyFont="1" applyFill="1" applyBorder="1">
      <alignment vertical="center"/>
    </xf>
    <xf numFmtId="176" fontId="24" fillId="11" borderId="7" xfId="2" applyNumberFormat="1" applyFont="1" applyFill="1" applyBorder="1" applyAlignment="1">
      <alignment vertical="center" wrapText="1"/>
    </xf>
    <xf numFmtId="176" fontId="9" fillId="11" borderId="7" xfId="2" applyNumberFormat="1" applyFont="1" applyFill="1" applyBorder="1" applyAlignment="1">
      <alignment horizontal="right" vertical="center"/>
    </xf>
    <xf numFmtId="0" fontId="7" fillId="11" borderId="16" xfId="0" applyFont="1" applyFill="1" applyBorder="1" applyAlignment="1">
      <alignment horizontal="left" vertical="center"/>
    </xf>
    <xf numFmtId="176" fontId="38" fillId="0" borderId="7" xfId="0" applyNumberFormat="1" applyFont="1" applyBorder="1" applyAlignment="1">
      <alignment horizontal="right" vertical="center"/>
    </xf>
    <xf numFmtId="3" fontId="5" fillId="11" borderId="0" xfId="0" applyNumberFormat="1" applyFont="1" applyFill="1">
      <alignment vertical="center"/>
    </xf>
    <xf numFmtId="0" fontId="47" fillId="11" borderId="6" xfId="0" applyFont="1" applyFill="1" applyBorder="1" applyAlignment="1">
      <alignment horizontal="left" vertical="center"/>
    </xf>
    <xf numFmtId="0" fontId="47" fillId="11" borderId="8" xfId="0" applyFont="1" applyFill="1" applyBorder="1" applyAlignment="1">
      <alignment horizontal="left" vertical="center" shrinkToFit="1"/>
    </xf>
    <xf numFmtId="0" fontId="47" fillId="11" borderId="6" xfId="0" applyFont="1" applyFill="1" applyBorder="1" applyAlignment="1">
      <alignment horizontal="left" vertical="center" shrinkToFit="1"/>
    </xf>
    <xf numFmtId="0" fontId="47" fillId="11" borderId="6" xfId="0" applyFont="1" applyFill="1" applyBorder="1">
      <alignment vertical="center"/>
    </xf>
    <xf numFmtId="0" fontId="47" fillId="11" borderId="6" xfId="0" applyFont="1" applyFill="1" applyBorder="1" applyAlignment="1">
      <alignment vertical="center" shrinkToFit="1"/>
    </xf>
    <xf numFmtId="0" fontId="47" fillId="11" borderId="16" xfId="0" applyFont="1" applyFill="1" applyBorder="1" applyAlignment="1">
      <alignment vertical="center" shrinkToFit="1"/>
    </xf>
    <xf numFmtId="0" fontId="47" fillId="11" borderId="16" xfId="0" applyFont="1" applyFill="1" applyBorder="1">
      <alignment vertical="center"/>
    </xf>
    <xf numFmtId="0" fontId="21" fillId="11" borderId="8" xfId="0" applyFont="1" applyFill="1" applyBorder="1" applyAlignment="1">
      <alignment horizontal="right" vertical="center" shrinkToFit="1"/>
    </xf>
    <xf numFmtId="0" fontId="48" fillId="11" borderId="6" xfId="0" applyFont="1" applyFill="1" applyBorder="1" applyAlignment="1">
      <alignment horizontal="right" vertical="center" wrapText="1" shrinkToFit="1"/>
    </xf>
    <xf numFmtId="0" fontId="21" fillId="11" borderId="6" xfId="0" applyFont="1" applyFill="1" applyBorder="1" applyAlignment="1">
      <alignment horizontal="left" vertical="center" shrinkToFit="1"/>
    </xf>
    <xf numFmtId="0" fontId="21" fillId="11" borderId="16" xfId="0" applyFont="1" applyFill="1" applyBorder="1" applyAlignment="1">
      <alignment horizontal="left" vertical="center" shrinkToFit="1"/>
    </xf>
    <xf numFmtId="0" fontId="21" fillId="11" borderId="8" xfId="0" applyFont="1" applyFill="1" applyBorder="1" applyAlignment="1">
      <alignment horizontal="left" vertical="center" shrinkToFit="1"/>
    </xf>
    <xf numFmtId="0" fontId="21" fillId="11" borderId="17" xfId="0" applyFont="1" applyFill="1" applyBorder="1" applyAlignment="1">
      <alignment horizontal="left" vertical="center" shrinkToFit="1"/>
    </xf>
    <xf numFmtId="0" fontId="21" fillId="11" borderId="20" xfId="0" applyFont="1" applyFill="1" applyBorder="1" applyAlignment="1">
      <alignment horizontal="left" vertical="center" shrinkToFit="1"/>
    </xf>
    <xf numFmtId="0" fontId="21" fillId="11" borderId="8" xfId="4" applyFont="1" applyFill="1" applyBorder="1" applyAlignment="1">
      <alignment horizontal="left" vertical="center" shrinkToFit="1"/>
    </xf>
    <xf numFmtId="0" fontId="21" fillId="11" borderId="6" xfId="4" applyFont="1" applyFill="1" applyBorder="1" applyAlignment="1">
      <alignment horizontal="left" vertical="center" shrinkToFit="1"/>
    </xf>
    <xf numFmtId="0" fontId="21" fillId="11" borderId="0" xfId="0" applyFont="1" applyFill="1" applyBorder="1" applyAlignment="1">
      <alignment horizontal="left" vertical="center" shrinkToFit="1"/>
    </xf>
    <xf numFmtId="0" fontId="33" fillId="11" borderId="0" xfId="0" applyFont="1" applyFill="1" applyBorder="1">
      <alignment vertical="center"/>
    </xf>
    <xf numFmtId="0" fontId="33" fillId="11" borderId="0" xfId="0" applyFont="1" applyFill="1" applyBorder="1" applyAlignment="1">
      <alignment horizontal="right" vertical="center"/>
    </xf>
    <xf numFmtId="176" fontId="21" fillId="11" borderId="0" xfId="2" applyNumberFormat="1" applyFont="1" applyFill="1" applyBorder="1">
      <alignment vertical="center"/>
    </xf>
    <xf numFmtId="0" fontId="24" fillId="11" borderId="0" xfId="0" applyFont="1" applyFill="1" applyBorder="1" applyAlignment="1">
      <alignment horizontal="right" vertical="center"/>
    </xf>
    <xf numFmtId="41" fontId="33" fillId="11" borderId="0" xfId="2" applyFont="1" applyFill="1" applyBorder="1">
      <alignment vertical="center"/>
    </xf>
    <xf numFmtId="0" fontId="33" fillId="11" borderId="21" xfId="0" applyFont="1" applyFill="1" applyBorder="1">
      <alignment vertical="center"/>
    </xf>
    <xf numFmtId="41" fontId="40" fillId="0" borderId="0" xfId="2" applyFont="1" applyBorder="1">
      <alignment vertical="center"/>
    </xf>
    <xf numFmtId="0" fontId="38" fillId="0" borderId="11" xfId="0" applyFont="1" applyBorder="1" applyAlignment="1">
      <alignment horizontal="left" vertical="center"/>
    </xf>
    <xf numFmtId="0" fontId="38" fillId="0" borderId="19" xfId="0" applyFont="1" applyBorder="1" applyAlignment="1">
      <alignment horizontal="left" vertical="center"/>
    </xf>
    <xf numFmtId="0" fontId="38" fillId="0" borderId="34" xfId="0" applyFont="1" applyBorder="1" applyAlignment="1">
      <alignment horizontal="left" vertical="center"/>
    </xf>
    <xf numFmtId="0" fontId="38" fillId="0" borderId="7" xfId="0" applyFont="1" applyBorder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0" xfId="0" applyFont="1" applyBorder="1" applyAlignment="1">
      <alignment horizontal="left" vertical="center" wrapText="1"/>
    </xf>
    <xf numFmtId="0" fontId="38" fillId="0" borderId="0" xfId="0" applyFont="1" applyBorder="1" applyAlignment="1">
      <alignment horizontal="left" vertical="center"/>
    </xf>
    <xf numFmtId="0" fontId="7" fillId="11" borderId="11" xfId="0" applyFont="1" applyFill="1" applyBorder="1" applyAlignment="1">
      <alignment horizontal="left" vertical="center"/>
    </xf>
    <xf numFmtId="0" fontId="7" fillId="11" borderId="19" xfId="0" applyFont="1" applyFill="1" applyBorder="1" applyAlignment="1">
      <alignment horizontal="left" vertical="center"/>
    </xf>
    <xf numFmtId="0" fontId="22" fillId="11" borderId="11" xfId="0" applyFont="1" applyFill="1" applyBorder="1" applyAlignment="1">
      <alignment horizontal="left" vertical="center"/>
    </xf>
    <xf numFmtId="0" fontId="22" fillId="11" borderId="19" xfId="0" applyFont="1" applyFill="1" applyBorder="1" applyAlignment="1">
      <alignment horizontal="left" vertical="center"/>
    </xf>
    <xf numFmtId="0" fontId="7" fillId="11" borderId="31" xfId="0" applyFont="1" applyFill="1" applyBorder="1" applyAlignment="1">
      <alignment horizontal="left" vertical="center"/>
    </xf>
    <xf numFmtId="0" fontId="22" fillId="11" borderId="15" xfId="0" applyFont="1" applyFill="1" applyBorder="1" applyAlignment="1">
      <alignment horizontal="left" vertical="center"/>
    </xf>
    <xf numFmtId="0" fontId="22" fillId="11" borderId="21" xfId="0" applyFont="1" applyFill="1" applyBorder="1" applyAlignment="1">
      <alignment horizontal="left" vertical="center"/>
    </xf>
    <xf numFmtId="0" fontId="8" fillId="11" borderId="0" xfId="0" applyFont="1" applyFill="1" applyAlignment="1">
      <alignment horizontal="center" vertical="center"/>
    </xf>
    <xf numFmtId="0" fontId="7" fillId="11" borderId="32" xfId="0" applyFont="1" applyFill="1" applyBorder="1" applyAlignment="1">
      <alignment horizontal="center" vertical="center"/>
    </xf>
    <xf numFmtId="0" fontId="7" fillId="11" borderId="28" xfId="0" applyFont="1" applyFill="1" applyBorder="1" applyAlignment="1">
      <alignment horizontal="center" vertical="center"/>
    </xf>
    <xf numFmtId="0" fontId="7" fillId="11" borderId="33" xfId="0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/>
    </xf>
    <xf numFmtId="0" fontId="21" fillId="11" borderId="7" xfId="0" applyFont="1" applyFill="1" applyBorder="1" applyAlignment="1">
      <alignment horizontal="left" vertical="center" shrinkToFit="1"/>
    </xf>
    <xf numFmtId="0" fontId="21" fillId="11" borderId="6" xfId="0" applyFont="1" applyFill="1" applyBorder="1" applyAlignment="1">
      <alignment horizontal="left" vertical="center" shrinkToFit="1"/>
    </xf>
    <xf numFmtId="0" fontId="21" fillId="11" borderId="11" xfId="0" applyFont="1" applyFill="1" applyBorder="1" applyAlignment="1">
      <alignment horizontal="left" vertical="center" shrinkToFit="1"/>
    </xf>
    <xf numFmtId="0" fontId="21" fillId="11" borderId="19" xfId="0" applyFont="1" applyFill="1" applyBorder="1" applyAlignment="1">
      <alignment horizontal="left" vertical="center" shrinkToFit="1"/>
    </xf>
    <xf numFmtId="0" fontId="21" fillId="11" borderId="34" xfId="0" applyFont="1" applyFill="1" applyBorder="1" applyAlignment="1">
      <alignment horizontal="left" vertical="center" shrinkToFit="1"/>
    </xf>
    <xf numFmtId="0" fontId="21" fillId="11" borderId="10" xfId="0" applyFont="1" applyFill="1" applyBorder="1" applyAlignment="1">
      <alignment horizontal="left" vertical="center" shrinkToFit="1"/>
    </xf>
    <xf numFmtId="0" fontId="21" fillId="11" borderId="29" xfId="0" applyFont="1" applyFill="1" applyBorder="1" applyAlignment="1">
      <alignment horizontal="left" vertical="center" shrinkToFit="1"/>
    </xf>
    <xf numFmtId="0" fontId="21" fillId="11" borderId="16" xfId="0" applyFont="1" applyFill="1" applyBorder="1" applyAlignment="1">
      <alignment horizontal="left" vertical="center" shrinkToFit="1"/>
    </xf>
    <xf numFmtId="0" fontId="21" fillId="11" borderId="8" xfId="0" applyFont="1" applyFill="1" applyBorder="1" applyAlignment="1">
      <alignment horizontal="left" vertical="center" shrinkToFit="1"/>
    </xf>
    <xf numFmtId="0" fontId="21" fillId="11" borderId="17" xfId="0" applyFont="1" applyFill="1" applyBorder="1" applyAlignment="1">
      <alignment horizontal="left" vertical="center" shrinkToFit="1"/>
    </xf>
    <xf numFmtId="0" fontId="21" fillId="11" borderId="20" xfId="0" applyFont="1" applyFill="1" applyBorder="1" applyAlignment="1">
      <alignment horizontal="left" vertical="center" shrinkToFit="1"/>
    </xf>
    <xf numFmtId="0" fontId="21" fillId="0" borderId="11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11" borderId="30" xfId="0" applyFont="1" applyFill="1" applyBorder="1" applyAlignment="1">
      <alignment horizontal="left" vertical="center" shrinkToFit="1"/>
    </xf>
    <xf numFmtId="0" fontId="34" fillId="11" borderId="0" xfId="0" applyFont="1" applyFill="1" applyBorder="1" applyAlignment="1">
      <alignment horizontal="center" vertical="center"/>
    </xf>
    <xf numFmtId="41" fontId="33" fillId="11" borderId="21" xfId="2" applyFont="1" applyFill="1" applyBorder="1" applyAlignment="1">
      <alignment horizontal="right" vertical="center"/>
    </xf>
    <xf numFmtId="0" fontId="21" fillId="11" borderId="11" xfId="0" applyFont="1" applyFill="1" applyBorder="1" applyAlignment="1">
      <alignment horizontal="center" vertical="center"/>
    </xf>
    <xf numFmtId="0" fontId="21" fillId="11" borderId="19" xfId="0" applyFont="1" applyFill="1" applyBorder="1">
      <alignment vertical="center"/>
    </xf>
    <xf numFmtId="0" fontId="21" fillId="11" borderId="34" xfId="0" applyFont="1" applyFill="1" applyBorder="1">
      <alignment vertical="center"/>
    </xf>
    <xf numFmtId="0" fontId="21" fillId="11" borderId="7" xfId="4" applyFont="1" applyFill="1" applyBorder="1" applyAlignment="1">
      <alignment horizontal="left" vertical="center" shrinkToFit="1"/>
    </xf>
    <xf numFmtId="0" fontId="21" fillId="11" borderId="8" xfId="4" applyFont="1" applyFill="1" applyBorder="1" applyAlignment="1">
      <alignment horizontal="left" vertical="center" shrinkToFit="1"/>
    </xf>
    <xf numFmtId="0" fontId="21" fillId="11" borderId="11" xfId="0" applyFont="1" applyFill="1" applyBorder="1">
      <alignment vertical="center"/>
    </xf>
    <xf numFmtId="0" fontId="21" fillId="11" borderId="6" xfId="4" applyFont="1" applyFill="1" applyBorder="1" applyAlignment="1">
      <alignment horizontal="left" vertical="center" shrinkToFit="1"/>
    </xf>
    <xf numFmtId="0" fontId="21" fillId="11" borderId="39" xfId="0" applyFont="1" applyFill="1" applyBorder="1" applyAlignment="1">
      <alignment horizontal="left" vertical="center" shrinkToFit="1"/>
    </xf>
    <xf numFmtId="0" fontId="21" fillId="11" borderId="0" xfId="0" applyFont="1" applyFill="1" applyBorder="1" applyAlignment="1">
      <alignment horizontal="left" vertical="center" shrinkToFit="1"/>
    </xf>
    <xf numFmtId="0" fontId="21" fillId="11" borderId="36" xfId="0" applyFont="1" applyFill="1" applyBorder="1" applyAlignment="1">
      <alignment horizontal="left" vertical="center" shrinkToFit="1"/>
    </xf>
  </cellXfs>
  <cellStyles count="51">
    <cellStyle name="20% - 강조색1 2" xfId="5"/>
    <cellStyle name="20% - 강조색2 2" xfId="6"/>
    <cellStyle name="20% - 강조색3 2" xfId="7"/>
    <cellStyle name="20% - 강조색4 2" xfId="8"/>
    <cellStyle name="20% - 강조색5 2" xfId="9"/>
    <cellStyle name="20% - 강조색6 2" xfId="10"/>
    <cellStyle name="40% - 강조색1 2" xfId="11"/>
    <cellStyle name="40% - 강조색2 2" xfId="12"/>
    <cellStyle name="40% - 강조색3 2" xfId="13"/>
    <cellStyle name="40% - 강조색4 2" xfId="14"/>
    <cellStyle name="40% - 강조색5 2" xfId="15"/>
    <cellStyle name="40% - 강조색6 2" xfId="16"/>
    <cellStyle name="60% - 강조색1 2" xfId="17"/>
    <cellStyle name="60% - 강조색2 2" xfId="18"/>
    <cellStyle name="60% - 강조색3 2" xfId="19"/>
    <cellStyle name="60% - 강조색4 2" xfId="20"/>
    <cellStyle name="60% - 강조색5 2" xfId="21"/>
    <cellStyle name="60% - 강조색6 2" xfId="22"/>
    <cellStyle name="강조색1 2" xfId="23"/>
    <cellStyle name="강조색2 2" xfId="24"/>
    <cellStyle name="강조색3 2" xfId="25"/>
    <cellStyle name="강조색4 2" xfId="26"/>
    <cellStyle name="강조색5 2" xfId="27"/>
    <cellStyle name="강조색6 2" xfId="28"/>
    <cellStyle name="경고문 2" xfId="29"/>
    <cellStyle name="계산 2" xfId="30"/>
    <cellStyle name="나쁨" xfId="1" builtinId="27"/>
    <cellStyle name="나쁨 2" xfId="31"/>
    <cellStyle name="나쁨 3" xfId="32"/>
    <cellStyle name="메모 2" xfId="33"/>
    <cellStyle name="보통 2" xfId="34"/>
    <cellStyle name="설명 텍스트 2" xfId="35"/>
    <cellStyle name="셀 확인 2" xfId="36"/>
    <cellStyle name="쉼표 [0]" xfId="2" builtinId="6"/>
    <cellStyle name="쉼표 [0] 2" xfId="3"/>
    <cellStyle name="쉼표 [0] 3" xfId="50"/>
    <cellStyle name="연결된 셀 2" xfId="37"/>
    <cellStyle name="요약 2" xfId="38"/>
    <cellStyle name="입력 2" xfId="39"/>
    <cellStyle name="제목 1 2" xfId="40"/>
    <cellStyle name="제목 2 2" xfId="41"/>
    <cellStyle name="제목 3 2" xfId="42"/>
    <cellStyle name="제목 4 2" xfId="43"/>
    <cellStyle name="제목 5" xfId="44"/>
    <cellStyle name="좋음" xfId="4" builtinId="26"/>
    <cellStyle name="좋음 2" xfId="45"/>
    <cellStyle name="좋음 3" xfId="46"/>
    <cellStyle name="출력 2" xfId="47"/>
    <cellStyle name="표준" xfId="0" builtinId="0"/>
    <cellStyle name="표준 2" xfId="48"/>
    <cellStyle name="표준 3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view="pageBreakPreview" zoomScale="115" zoomScaleNormal="100" workbookViewId="0">
      <selection activeCell="A2" sqref="A2:G2"/>
    </sheetView>
  </sheetViews>
  <sheetFormatPr defaultRowHeight="13.5" x14ac:dyDescent="0.15"/>
  <cols>
    <col min="1" max="1" width="2.44140625" customWidth="1"/>
    <col min="4" max="4" width="12.109375" customWidth="1"/>
    <col min="5" max="6" width="20.109375" customWidth="1"/>
    <col min="7" max="7" width="11.88671875" customWidth="1"/>
  </cols>
  <sheetData>
    <row r="1" spans="1:7" ht="20.25" x14ac:dyDescent="0.15">
      <c r="A1" s="261"/>
      <c r="B1" s="261"/>
      <c r="C1" s="261"/>
    </row>
    <row r="2" spans="1:7" s="96" customFormat="1" ht="39.75" customHeight="1" x14ac:dyDescent="0.15">
      <c r="A2" s="262" t="s">
        <v>278</v>
      </c>
      <c r="B2" s="262"/>
      <c r="C2" s="262"/>
      <c r="D2" s="262"/>
      <c r="E2" s="262"/>
      <c r="F2" s="262"/>
      <c r="G2" s="262"/>
    </row>
    <row r="3" spans="1:7" ht="36.75" customHeight="1" x14ac:dyDescent="0.15">
      <c r="A3" s="97" t="s">
        <v>895</v>
      </c>
      <c r="B3" s="97"/>
      <c r="C3" s="97"/>
      <c r="D3" s="97"/>
      <c r="E3" s="97"/>
      <c r="F3" s="97"/>
      <c r="G3" s="97"/>
    </row>
    <row r="4" spans="1:7" ht="14.25" customHeight="1" x14ac:dyDescent="0.15">
      <c r="A4" s="97"/>
      <c r="B4" s="97"/>
      <c r="C4" s="97"/>
      <c r="D4" s="97"/>
      <c r="E4" s="97"/>
      <c r="F4" s="97"/>
      <c r="G4" s="98" t="s">
        <v>279</v>
      </c>
    </row>
    <row r="5" spans="1:7" ht="33" customHeight="1" x14ac:dyDescent="0.15">
      <c r="A5" s="263" t="s">
        <v>280</v>
      </c>
      <c r="B5" s="263"/>
      <c r="C5" s="263"/>
      <c r="D5" s="263"/>
      <c r="E5" s="99" t="s">
        <v>281</v>
      </c>
      <c r="F5" s="99" t="s">
        <v>14</v>
      </c>
      <c r="G5" s="99" t="s">
        <v>282</v>
      </c>
    </row>
    <row r="6" spans="1:7" ht="33" customHeight="1" x14ac:dyDescent="0.15">
      <c r="A6" s="263" t="s">
        <v>283</v>
      </c>
      <c r="B6" s="263"/>
      <c r="C6" s="263"/>
      <c r="D6" s="263"/>
      <c r="E6" s="100">
        <f>'수입 '!E4</f>
        <v>3846946</v>
      </c>
      <c r="F6" s="100">
        <f>'수입 '!F4</f>
        <v>3541659</v>
      </c>
      <c r="G6" s="231">
        <f>E6-F6</f>
        <v>305287</v>
      </c>
    </row>
    <row r="7" spans="1:7" ht="33" customHeight="1" x14ac:dyDescent="0.15">
      <c r="A7" s="257" t="s">
        <v>284</v>
      </c>
      <c r="B7" s="258"/>
      <c r="C7" s="258"/>
      <c r="D7" s="259"/>
      <c r="E7" s="100">
        <f>'수입 '!E5</f>
        <v>3281764</v>
      </c>
      <c r="F7" s="100">
        <f>'수입 '!F5</f>
        <v>3169012</v>
      </c>
      <c r="G7" s="231">
        <f t="shared" ref="G7:G18" si="0">E7-F7</f>
        <v>112752</v>
      </c>
    </row>
    <row r="8" spans="1:7" ht="27" customHeight="1" x14ac:dyDescent="0.15">
      <c r="A8" s="101"/>
      <c r="B8" s="257" t="s">
        <v>285</v>
      </c>
      <c r="C8" s="258"/>
      <c r="D8" s="259"/>
      <c r="E8" s="100">
        <f>'수입 '!E6</f>
        <v>2625945</v>
      </c>
      <c r="F8" s="100">
        <f>'수입 '!F6</f>
        <v>2519094</v>
      </c>
      <c r="G8" s="231">
        <f t="shared" si="0"/>
        <v>106851</v>
      </c>
    </row>
    <row r="9" spans="1:7" ht="27" customHeight="1" x14ac:dyDescent="0.15">
      <c r="A9" s="102"/>
      <c r="B9" s="260" t="s">
        <v>697</v>
      </c>
      <c r="C9" s="260"/>
      <c r="D9" s="260"/>
      <c r="E9" s="100">
        <f>'수입 '!E34</f>
        <v>12000</v>
      </c>
      <c r="F9" s="100">
        <f>'수입 '!F34</f>
        <v>0</v>
      </c>
      <c r="G9" s="231">
        <f t="shared" si="0"/>
        <v>12000</v>
      </c>
    </row>
    <row r="10" spans="1:7" ht="27" customHeight="1" x14ac:dyDescent="0.15">
      <c r="A10" s="102"/>
      <c r="B10" s="260" t="s">
        <v>698</v>
      </c>
      <c r="C10" s="260"/>
      <c r="D10" s="260"/>
      <c r="E10" s="103">
        <f>'수입 '!E37</f>
        <v>409248</v>
      </c>
      <c r="F10" s="103">
        <f>'수입 '!F37</f>
        <v>433728</v>
      </c>
      <c r="G10" s="231">
        <f t="shared" si="0"/>
        <v>-24480</v>
      </c>
    </row>
    <row r="11" spans="1:7" ht="27" customHeight="1" x14ac:dyDescent="0.15">
      <c r="A11" s="102"/>
      <c r="B11" s="260" t="s">
        <v>75</v>
      </c>
      <c r="C11" s="260"/>
      <c r="D11" s="260"/>
      <c r="E11" s="103">
        <f>'수입 '!E41</f>
        <v>16702</v>
      </c>
      <c r="F11" s="103">
        <f>'수입 '!F41</f>
        <v>81190</v>
      </c>
      <c r="G11" s="231">
        <f t="shared" ref="G11" si="1">E11-F11</f>
        <v>-64488</v>
      </c>
    </row>
    <row r="12" spans="1:7" ht="27" customHeight="1" x14ac:dyDescent="0.15">
      <c r="A12" s="102"/>
      <c r="B12" s="260" t="s">
        <v>896</v>
      </c>
      <c r="C12" s="260"/>
      <c r="D12" s="260"/>
      <c r="E12" s="103">
        <f>'수입 '!E45</f>
        <v>122869</v>
      </c>
      <c r="F12" s="103">
        <f>'수입 '!F45</f>
        <v>0</v>
      </c>
      <c r="G12" s="231">
        <f t="shared" si="0"/>
        <v>122869</v>
      </c>
    </row>
    <row r="13" spans="1:7" ht="27" customHeight="1" x14ac:dyDescent="0.15">
      <c r="A13" s="104"/>
      <c r="B13" s="257" t="s">
        <v>290</v>
      </c>
      <c r="C13" s="258"/>
      <c r="D13" s="259"/>
      <c r="E13" s="103">
        <f>'수입 '!E48</f>
        <v>95000</v>
      </c>
      <c r="F13" s="103">
        <f>'수입 '!F48</f>
        <v>135000</v>
      </c>
      <c r="G13" s="231">
        <f t="shared" si="0"/>
        <v>-40000</v>
      </c>
    </row>
    <row r="14" spans="1:7" ht="33" customHeight="1" x14ac:dyDescent="0.15">
      <c r="A14" s="257" t="s">
        <v>286</v>
      </c>
      <c r="B14" s="258"/>
      <c r="C14" s="258"/>
      <c r="D14" s="259"/>
      <c r="E14" s="100">
        <f>'수입 '!E51</f>
        <v>477432</v>
      </c>
      <c r="F14" s="100">
        <f>'수입 '!F51</f>
        <v>344640</v>
      </c>
      <c r="G14" s="231">
        <f t="shared" si="0"/>
        <v>132792</v>
      </c>
    </row>
    <row r="15" spans="1:7" ht="27" customHeight="1" x14ac:dyDescent="0.15">
      <c r="A15" s="101"/>
      <c r="B15" s="260" t="s">
        <v>291</v>
      </c>
      <c r="C15" s="260"/>
      <c r="D15" s="260"/>
      <c r="E15" s="100">
        <f>'수입 '!E52</f>
        <v>424128</v>
      </c>
      <c r="F15" s="100">
        <f>'수입 '!F52</f>
        <v>286429</v>
      </c>
      <c r="G15" s="231">
        <f t="shared" si="0"/>
        <v>137699</v>
      </c>
    </row>
    <row r="16" spans="1:7" ht="27" customHeight="1" x14ac:dyDescent="0.15">
      <c r="A16" s="104"/>
      <c r="B16" s="260" t="s">
        <v>270</v>
      </c>
      <c r="C16" s="260"/>
      <c r="D16" s="260"/>
      <c r="E16" s="100">
        <f>'수입 '!E63</f>
        <v>53304</v>
      </c>
      <c r="F16" s="100">
        <f>'수입 '!F63</f>
        <v>58211</v>
      </c>
      <c r="G16" s="231">
        <f t="shared" si="0"/>
        <v>-4907</v>
      </c>
    </row>
    <row r="17" spans="1:7" ht="33" customHeight="1" x14ac:dyDescent="0.15">
      <c r="A17" s="257" t="s">
        <v>293</v>
      </c>
      <c r="B17" s="258"/>
      <c r="C17" s="258"/>
      <c r="D17" s="259"/>
      <c r="E17" s="100">
        <f>'수입 '!E68</f>
        <v>87750</v>
      </c>
      <c r="F17" s="100">
        <f>'수입 '!F68</f>
        <v>28007</v>
      </c>
      <c r="G17" s="231">
        <f t="shared" si="0"/>
        <v>59743</v>
      </c>
    </row>
    <row r="18" spans="1:7" ht="29.25" customHeight="1" x14ac:dyDescent="0.15">
      <c r="A18" s="99"/>
      <c r="B18" s="260" t="s">
        <v>294</v>
      </c>
      <c r="C18" s="260"/>
      <c r="D18" s="260"/>
      <c r="E18" s="100">
        <f>'수입 '!E69</f>
        <v>87750</v>
      </c>
      <c r="F18" s="100">
        <f>'수입 '!F69</f>
        <v>28007</v>
      </c>
      <c r="G18" s="231">
        <f t="shared" si="0"/>
        <v>59743</v>
      </c>
    </row>
    <row r="19" spans="1:7" ht="34.5" customHeight="1" x14ac:dyDescent="0.15">
      <c r="A19" s="97" t="s">
        <v>287</v>
      </c>
      <c r="B19" s="97"/>
      <c r="C19" s="97"/>
      <c r="D19" s="97"/>
      <c r="E19" s="97"/>
      <c r="F19" s="97"/>
      <c r="G19" s="97"/>
    </row>
    <row r="20" spans="1:7" ht="34.5" customHeight="1" x14ac:dyDescent="0.15">
      <c r="A20" s="97" t="s">
        <v>288</v>
      </c>
      <c r="B20" s="97"/>
      <c r="C20" s="97"/>
      <c r="D20" s="97"/>
      <c r="E20" s="97"/>
      <c r="F20" s="97"/>
      <c r="G20" s="97"/>
    </row>
    <row r="21" spans="1:7" ht="34.5" customHeight="1" x14ac:dyDescent="0.15">
      <c r="A21" s="97" t="s">
        <v>289</v>
      </c>
      <c r="B21" s="97"/>
      <c r="C21" s="97"/>
      <c r="D21" s="97"/>
      <c r="E21" s="97"/>
      <c r="F21" s="97"/>
      <c r="G21" s="97"/>
    </row>
    <row r="22" spans="1:7" ht="20.100000000000001" customHeight="1" x14ac:dyDescent="0.15">
      <c r="A22" s="97" t="s">
        <v>295</v>
      </c>
      <c r="B22" s="97"/>
      <c r="C22" s="97"/>
      <c r="D22" s="97"/>
      <c r="E22" s="97"/>
      <c r="F22" s="97"/>
      <c r="G22" s="97"/>
    </row>
    <row r="23" spans="1:7" ht="20.100000000000001" customHeight="1" x14ac:dyDescent="0.15">
      <c r="A23" s="97" t="s">
        <v>296</v>
      </c>
      <c r="B23" s="97"/>
      <c r="C23" s="97"/>
      <c r="D23" s="97"/>
      <c r="E23" s="97"/>
      <c r="F23" s="97"/>
      <c r="G23" s="97"/>
    </row>
    <row r="24" spans="1:7" ht="32.25" customHeight="1" x14ac:dyDescent="0.15">
      <c r="A24" s="264" t="s">
        <v>297</v>
      </c>
      <c r="B24" s="264"/>
      <c r="C24" s="264"/>
      <c r="D24" s="264"/>
      <c r="E24" s="264"/>
      <c r="F24" s="264"/>
      <c r="G24" s="264"/>
    </row>
    <row r="25" spans="1:7" ht="33" customHeight="1" x14ac:dyDescent="0.15">
      <c r="A25" s="264" t="s">
        <v>298</v>
      </c>
      <c r="B25" s="265"/>
      <c r="C25" s="265"/>
      <c r="D25" s="265"/>
      <c r="E25" s="265"/>
      <c r="F25" s="265"/>
      <c r="G25" s="265"/>
    </row>
    <row r="26" spans="1:7" ht="13.5" customHeight="1" x14ac:dyDescent="0.15">
      <c r="A26" s="105"/>
      <c r="B26" s="105"/>
      <c r="C26" s="105"/>
      <c r="D26" s="105"/>
      <c r="E26" s="105"/>
      <c r="F26" s="105"/>
      <c r="G26" s="105"/>
    </row>
    <row r="27" spans="1:7" ht="14.25" x14ac:dyDescent="0.15">
      <c r="A27" s="105"/>
      <c r="B27" s="105"/>
      <c r="C27" s="105"/>
      <c r="D27" s="105"/>
      <c r="E27" s="105"/>
      <c r="F27" s="105"/>
      <c r="G27" s="105"/>
    </row>
  </sheetData>
  <mergeCells count="18">
    <mergeCell ref="A17:D17"/>
    <mergeCell ref="B18:D18"/>
    <mergeCell ref="A24:G24"/>
    <mergeCell ref="A25:G25"/>
    <mergeCell ref="B15:D15"/>
    <mergeCell ref="B16:D16"/>
    <mergeCell ref="A1:C1"/>
    <mergeCell ref="A2:G2"/>
    <mergeCell ref="A5:D5"/>
    <mergeCell ref="A6:D6"/>
    <mergeCell ref="A7:D7"/>
    <mergeCell ref="A14:D14"/>
    <mergeCell ref="B8:D8"/>
    <mergeCell ref="B13:D13"/>
    <mergeCell ref="B9:D9"/>
    <mergeCell ref="B10:D10"/>
    <mergeCell ref="B12:D12"/>
    <mergeCell ref="B11:D11"/>
  </mergeCells>
  <phoneticPr fontId="3" type="noConversion"/>
  <pageMargins left="0.55118110236220474" right="0.59055118110236227" top="0.98425196850393704" bottom="0.98425196850393704" header="0.51181102362204722" footer="0.51181102362204722"/>
  <pageSetup paperSize="9" scale="92" orientation="portrait" useFirstPageNumber="1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2"/>
  <sheetViews>
    <sheetView view="pageBreakPreview" topLeftCell="B1" zoomScaleNormal="100" zoomScaleSheetLayoutView="100" workbookViewId="0">
      <pane ySplit="3" topLeftCell="A4" activePane="bottomLeft" state="frozen"/>
      <selection activeCell="D14" sqref="D14"/>
      <selection pane="bottomLeft" sqref="A1:G1"/>
    </sheetView>
  </sheetViews>
  <sheetFormatPr defaultRowHeight="20.100000000000001" customHeight="1" x14ac:dyDescent="0.15"/>
  <cols>
    <col min="1" max="3" width="2" style="3" customWidth="1"/>
    <col min="4" max="4" width="44.5546875" style="3" customWidth="1"/>
    <col min="5" max="6" width="14.44140625" style="5" customWidth="1"/>
    <col min="7" max="7" width="13.5546875" style="3" customWidth="1"/>
    <col min="8" max="8" width="12.21875" style="3" bestFit="1" customWidth="1"/>
    <col min="9" max="10" width="12.21875" style="3" customWidth="1"/>
    <col min="11" max="24" width="8.88671875" style="3"/>
    <col min="25" max="25" width="8.88671875" style="4"/>
    <col min="26" max="27" width="8.88671875" style="5"/>
    <col min="28" max="16384" width="8.88671875" style="3"/>
  </cols>
  <sheetData>
    <row r="1" spans="1:27" ht="43.5" customHeight="1" x14ac:dyDescent="0.15">
      <c r="A1" s="273" t="s">
        <v>48</v>
      </c>
      <c r="B1" s="273"/>
      <c r="C1" s="273"/>
      <c r="D1" s="273"/>
      <c r="E1" s="273"/>
      <c r="F1" s="273"/>
      <c r="G1" s="273"/>
      <c r="H1" s="2"/>
      <c r="I1" s="2"/>
      <c r="J1" s="2"/>
    </row>
    <row r="2" spans="1:27" ht="20.100000000000001" customHeight="1" thickBot="1" x14ac:dyDescent="0.2">
      <c r="A2" s="20"/>
      <c r="B2" s="20"/>
      <c r="C2" s="20"/>
      <c r="D2" s="20"/>
      <c r="E2" s="23"/>
      <c r="F2" s="23"/>
      <c r="G2" s="36" t="s">
        <v>12</v>
      </c>
    </row>
    <row r="3" spans="1:27" ht="27" customHeight="1" x14ac:dyDescent="0.15">
      <c r="A3" s="274" t="s">
        <v>1</v>
      </c>
      <c r="B3" s="275"/>
      <c r="C3" s="275"/>
      <c r="D3" s="275"/>
      <c r="E3" s="35" t="s">
        <v>0</v>
      </c>
      <c r="F3" s="110" t="s">
        <v>14</v>
      </c>
      <c r="G3" s="24" t="s">
        <v>13</v>
      </c>
    </row>
    <row r="4" spans="1:27" ht="27" customHeight="1" x14ac:dyDescent="0.15">
      <c r="A4" s="276" t="s">
        <v>15</v>
      </c>
      <c r="B4" s="277"/>
      <c r="C4" s="277"/>
      <c r="D4" s="277"/>
      <c r="E4" s="11">
        <f>SUBTOTAL(9,E5:E72)</f>
        <v>3846946</v>
      </c>
      <c r="F4" s="11">
        <f>SUBTOTAL(9,F5:F72)</f>
        <v>3541659</v>
      </c>
      <c r="G4" s="30">
        <f>SUM(E4-F4)</f>
        <v>305287</v>
      </c>
    </row>
    <row r="5" spans="1:27" s="6" customFormat="1" ht="27" customHeight="1" x14ac:dyDescent="0.15">
      <c r="A5" s="270" t="s">
        <v>16</v>
      </c>
      <c r="B5" s="267"/>
      <c r="C5" s="267"/>
      <c r="D5" s="267"/>
      <c r="E5" s="11">
        <f>SUBTOTAL(9,E6:E50)</f>
        <v>3281764</v>
      </c>
      <c r="F5" s="11">
        <f>SUBTOTAL(9,F6:F50)</f>
        <v>3169012</v>
      </c>
      <c r="G5" s="30">
        <f>SUM(E5-F5)</f>
        <v>112752</v>
      </c>
      <c r="Y5" s="7"/>
      <c r="Z5" s="8"/>
      <c r="AA5" s="8"/>
    </row>
    <row r="6" spans="1:27" s="6" customFormat="1" ht="27" customHeight="1" x14ac:dyDescent="0.15">
      <c r="A6" s="25"/>
      <c r="B6" s="266" t="s">
        <v>696</v>
      </c>
      <c r="C6" s="267"/>
      <c r="D6" s="267"/>
      <c r="E6" s="11">
        <f>SUBTOTAL(9,E7:E33)</f>
        <v>2625945</v>
      </c>
      <c r="F6" s="11">
        <f>SUBTOTAL(9,F7:F33)</f>
        <v>2519094</v>
      </c>
      <c r="G6" s="30">
        <f>SUM(E6-F6)</f>
        <v>106851</v>
      </c>
      <c r="Y6" s="7"/>
      <c r="Z6" s="8"/>
      <c r="AA6" s="8"/>
    </row>
    <row r="7" spans="1:27" s="6" customFormat="1" ht="27" customHeight="1" x14ac:dyDescent="0.15">
      <c r="A7" s="9"/>
      <c r="B7" s="15"/>
      <c r="C7" s="266" t="s">
        <v>2</v>
      </c>
      <c r="D7" s="267"/>
      <c r="E7" s="11">
        <f>SUBTOTAL(9,E8:E28)</f>
        <v>2502245</v>
      </c>
      <c r="F7" s="11">
        <f>SUBTOTAL(9,F8:F28)</f>
        <v>2395394</v>
      </c>
      <c r="G7" s="30">
        <f>SUM(E7-F7)</f>
        <v>106851</v>
      </c>
      <c r="Y7" s="7"/>
      <c r="Z7" s="8"/>
      <c r="AA7" s="8"/>
    </row>
    <row r="8" spans="1:27" s="20" customFormat="1" ht="27" customHeight="1" x14ac:dyDescent="0.15">
      <c r="A8" s="16"/>
      <c r="B8" s="17"/>
      <c r="C8" s="17"/>
      <c r="D8" s="18" t="s">
        <v>317</v>
      </c>
      <c r="E8" s="94">
        <v>899025</v>
      </c>
      <c r="F8" s="94">
        <v>866974</v>
      </c>
      <c r="G8" s="26">
        <f>SUM(E8-F8)</f>
        <v>32051</v>
      </c>
      <c r="Y8" s="22"/>
      <c r="Z8" s="23"/>
      <c r="AA8" s="23"/>
    </row>
    <row r="9" spans="1:27" s="20" customFormat="1" ht="27" customHeight="1" x14ac:dyDescent="0.15">
      <c r="A9" s="16"/>
      <c r="B9" s="17"/>
      <c r="C9" s="17"/>
      <c r="D9" s="18" t="s">
        <v>18</v>
      </c>
      <c r="E9" s="94">
        <v>158000</v>
      </c>
      <c r="F9" s="94">
        <v>158000</v>
      </c>
      <c r="G9" s="26">
        <f t="shared" ref="G9:G40" si="0">SUM(E9-F9)</f>
        <v>0</v>
      </c>
      <c r="H9" s="23"/>
      <c r="I9" s="23"/>
      <c r="J9" s="23"/>
      <c r="K9" s="21"/>
      <c r="Y9" s="22"/>
      <c r="Z9" s="23"/>
      <c r="AA9" s="23"/>
    </row>
    <row r="10" spans="1:27" s="20" customFormat="1" ht="27" customHeight="1" x14ac:dyDescent="0.15">
      <c r="A10" s="16"/>
      <c r="B10" s="17"/>
      <c r="C10" s="17"/>
      <c r="D10" s="18" t="s">
        <v>65</v>
      </c>
      <c r="E10" s="94">
        <v>155000</v>
      </c>
      <c r="F10" s="94">
        <v>155000</v>
      </c>
      <c r="G10" s="26">
        <f>SUM(E10-F10)</f>
        <v>0</v>
      </c>
      <c r="Y10" s="22"/>
      <c r="Z10" s="23"/>
      <c r="AA10" s="23"/>
    </row>
    <row r="11" spans="1:27" s="20" customFormat="1" ht="27" customHeight="1" x14ac:dyDescent="0.15">
      <c r="A11" s="16" t="s">
        <v>67</v>
      </c>
      <c r="B11" s="17"/>
      <c r="C11" s="17"/>
      <c r="D11" s="18" t="s">
        <v>302</v>
      </c>
      <c r="E11" s="94">
        <v>85500</v>
      </c>
      <c r="F11" s="94">
        <v>85500</v>
      </c>
      <c r="G11" s="19">
        <f>SUM(E11-F11)</f>
        <v>0</v>
      </c>
      <c r="Y11" s="22"/>
      <c r="Z11" s="23"/>
      <c r="AA11" s="23"/>
    </row>
    <row r="12" spans="1:27" s="20" customFormat="1" ht="27" customHeight="1" x14ac:dyDescent="0.15">
      <c r="A12" s="16"/>
      <c r="B12" s="17"/>
      <c r="C12" s="17"/>
      <c r="D12" s="18" t="s">
        <v>308</v>
      </c>
      <c r="E12" s="94">
        <v>50000</v>
      </c>
      <c r="F12" s="94">
        <v>50000</v>
      </c>
      <c r="G12" s="19">
        <f t="shared" si="0"/>
        <v>0</v>
      </c>
      <c r="Y12" s="22"/>
      <c r="Z12" s="23"/>
      <c r="AA12" s="23"/>
    </row>
    <row r="13" spans="1:27" s="20" customFormat="1" ht="27" customHeight="1" x14ac:dyDescent="0.15">
      <c r="A13" s="16"/>
      <c r="B13" s="17"/>
      <c r="C13" s="17"/>
      <c r="D13" s="18" t="s">
        <v>305</v>
      </c>
      <c r="E13" s="94">
        <v>10000</v>
      </c>
      <c r="F13" s="94">
        <v>10000</v>
      </c>
      <c r="G13" s="19">
        <f t="shared" si="0"/>
        <v>0</v>
      </c>
      <c r="Y13" s="22"/>
      <c r="Z13" s="23"/>
      <c r="AA13" s="23"/>
    </row>
    <row r="14" spans="1:27" s="20" customFormat="1" ht="27" customHeight="1" x14ac:dyDescent="0.15">
      <c r="A14" s="16"/>
      <c r="B14" s="17"/>
      <c r="C14" s="17"/>
      <c r="D14" s="18" t="s">
        <v>3</v>
      </c>
      <c r="E14" s="94">
        <v>63420</v>
      </c>
      <c r="F14" s="94">
        <v>63420</v>
      </c>
      <c r="G14" s="26">
        <f>SUM(E14-F14)</f>
        <v>0</v>
      </c>
      <c r="Y14" s="22"/>
      <c r="Z14" s="23"/>
      <c r="AA14" s="23"/>
    </row>
    <row r="15" spans="1:27" s="20" customFormat="1" ht="27" customHeight="1" x14ac:dyDescent="0.15">
      <c r="A15" s="16"/>
      <c r="B15" s="17"/>
      <c r="C15" s="17"/>
      <c r="D15" s="18" t="s">
        <v>326</v>
      </c>
      <c r="E15" s="94">
        <v>80000</v>
      </c>
      <c r="F15" s="94">
        <v>80000</v>
      </c>
      <c r="G15" s="19">
        <f>SUM(E15-F15)</f>
        <v>0</v>
      </c>
      <c r="H15" s="23"/>
      <c r="I15" s="23"/>
      <c r="J15" s="23"/>
      <c r="Y15" s="22"/>
      <c r="Z15" s="23"/>
      <c r="AA15" s="23"/>
    </row>
    <row r="16" spans="1:27" s="20" customFormat="1" ht="27" customHeight="1" x14ac:dyDescent="0.15">
      <c r="A16" s="16"/>
      <c r="B16" s="17"/>
      <c r="C16" s="17"/>
      <c r="D16" s="18" t="s">
        <v>319</v>
      </c>
      <c r="E16" s="94">
        <v>50000</v>
      </c>
      <c r="F16" s="94">
        <v>50000</v>
      </c>
      <c r="G16" s="19">
        <f t="shared" si="0"/>
        <v>0</v>
      </c>
      <c r="K16" s="21"/>
      <c r="Y16" s="22"/>
      <c r="Z16" s="23"/>
      <c r="AA16" s="23"/>
    </row>
    <row r="17" spans="1:27" s="20" customFormat="1" ht="27" customHeight="1" x14ac:dyDescent="0.15">
      <c r="A17" s="16"/>
      <c r="B17" s="17"/>
      <c r="C17" s="17"/>
      <c r="D17" s="18" t="s">
        <v>301</v>
      </c>
      <c r="E17" s="94">
        <v>60000</v>
      </c>
      <c r="F17" s="94">
        <v>60000</v>
      </c>
      <c r="G17" s="19">
        <f t="shared" si="0"/>
        <v>0</v>
      </c>
      <c r="K17" s="21"/>
      <c r="Y17" s="22"/>
      <c r="Z17" s="23"/>
      <c r="AA17" s="23"/>
    </row>
    <row r="18" spans="1:27" s="20" customFormat="1" ht="27" customHeight="1" x14ac:dyDescent="0.15">
      <c r="A18" s="16"/>
      <c r="B18" s="17"/>
      <c r="C18" s="17"/>
      <c r="D18" s="18" t="s">
        <v>131</v>
      </c>
      <c r="E18" s="94">
        <v>200000</v>
      </c>
      <c r="F18" s="94">
        <v>120000</v>
      </c>
      <c r="G18" s="19">
        <f t="shared" si="0"/>
        <v>80000</v>
      </c>
      <c r="K18" s="21"/>
      <c r="Y18" s="22"/>
      <c r="Z18" s="23"/>
      <c r="AA18" s="23"/>
    </row>
    <row r="19" spans="1:27" s="20" customFormat="1" ht="27" customHeight="1" x14ac:dyDescent="0.15">
      <c r="A19" s="16"/>
      <c r="B19" s="17"/>
      <c r="C19" s="17"/>
      <c r="D19" s="18" t="s">
        <v>310</v>
      </c>
      <c r="E19" s="94">
        <v>26000</v>
      </c>
      <c r="F19" s="94">
        <v>26000</v>
      </c>
      <c r="G19" s="19">
        <f t="shared" si="0"/>
        <v>0</v>
      </c>
      <c r="H19" s="23"/>
      <c r="I19" s="23"/>
      <c r="J19" s="23"/>
      <c r="Y19" s="22"/>
      <c r="Z19" s="23"/>
      <c r="AA19" s="23"/>
    </row>
    <row r="20" spans="1:27" s="20" customFormat="1" ht="27" customHeight="1" x14ac:dyDescent="0.15">
      <c r="A20" s="16"/>
      <c r="B20" s="17"/>
      <c r="C20" s="17"/>
      <c r="D20" s="18" t="s">
        <v>314</v>
      </c>
      <c r="E20" s="94">
        <v>19000</v>
      </c>
      <c r="F20" s="94">
        <v>19000</v>
      </c>
      <c r="G20" s="19">
        <f t="shared" si="0"/>
        <v>0</v>
      </c>
      <c r="H20" s="23"/>
      <c r="I20" s="23"/>
      <c r="J20" s="23"/>
      <c r="Y20" s="22"/>
      <c r="Z20" s="23"/>
      <c r="AA20" s="23"/>
    </row>
    <row r="21" spans="1:27" s="20" customFormat="1" ht="27" customHeight="1" x14ac:dyDescent="0.15">
      <c r="A21" s="16"/>
      <c r="B21" s="17"/>
      <c r="C21" s="17"/>
      <c r="D21" s="18" t="s">
        <v>312</v>
      </c>
      <c r="E21" s="94">
        <v>20000</v>
      </c>
      <c r="F21" s="94">
        <v>20000</v>
      </c>
      <c r="G21" s="19">
        <f t="shared" si="0"/>
        <v>0</v>
      </c>
      <c r="Y21" s="22"/>
      <c r="Z21" s="23"/>
      <c r="AA21" s="23"/>
    </row>
    <row r="22" spans="1:27" s="20" customFormat="1" ht="27" customHeight="1" x14ac:dyDescent="0.15">
      <c r="A22" s="16"/>
      <c r="B22" s="17"/>
      <c r="C22" s="17"/>
      <c r="D22" s="107" t="s">
        <v>324</v>
      </c>
      <c r="E22" s="141">
        <v>12800</v>
      </c>
      <c r="F22" s="141">
        <v>12800</v>
      </c>
      <c r="G22" s="29">
        <f t="shared" si="0"/>
        <v>0</v>
      </c>
      <c r="Y22" s="22"/>
      <c r="Z22" s="23"/>
      <c r="AA22" s="23"/>
    </row>
    <row r="23" spans="1:27" s="20" customFormat="1" ht="27" customHeight="1" x14ac:dyDescent="0.15">
      <c r="A23" s="16"/>
      <c r="B23" s="17"/>
      <c r="C23" s="17"/>
      <c r="D23" s="18" t="s">
        <v>325</v>
      </c>
      <c r="E23" s="94">
        <v>300000</v>
      </c>
      <c r="F23" s="94">
        <v>300000</v>
      </c>
      <c r="G23" s="26">
        <f t="shared" si="0"/>
        <v>0</v>
      </c>
      <c r="H23" s="23"/>
      <c r="I23" s="23"/>
      <c r="J23" s="23"/>
      <c r="Y23" s="22"/>
      <c r="Z23" s="23"/>
      <c r="AA23" s="23"/>
    </row>
    <row r="24" spans="1:27" s="20" customFormat="1" ht="27" customHeight="1" x14ac:dyDescent="0.15">
      <c r="A24" s="16"/>
      <c r="B24" s="17"/>
      <c r="C24" s="17"/>
      <c r="D24" s="18" t="s">
        <v>4</v>
      </c>
      <c r="E24" s="94">
        <v>5700</v>
      </c>
      <c r="F24" s="94">
        <v>5700</v>
      </c>
      <c r="G24" s="19">
        <f t="shared" si="0"/>
        <v>0</v>
      </c>
      <c r="H24" s="23"/>
      <c r="I24" s="23"/>
      <c r="J24" s="23"/>
      <c r="Y24" s="22"/>
      <c r="Z24" s="23"/>
      <c r="AA24" s="23"/>
    </row>
    <row r="25" spans="1:27" s="20" customFormat="1" ht="27" customHeight="1" x14ac:dyDescent="0.15">
      <c r="A25" s="16"/>
      <c r="B25" s="17"/>
      <c r="C25" s="17"/>
      <c r="D25" s="18" t="s">
        <v>306</v>
      </c>
      <c r="E25" s="94">
        <v>100000</v>
      </c>
      <c r="F25" s="94">
        <v>100000</v>
      </c>
      <c r="G25" s="26">
        <f t="shared" si="0"/>
        <v>0</v>
      </c>
      <c r="Y25" s="22"/>
      <c r="Z25" s="23"/>
      <c r="AA25" s="23"/>
    </row>
    <row r="26" spans="1:27" s="20" customFormat="1" ht="27" customHeight="1" x14ac:dyDescent="0.15">
      <c r="A26" s="16"/>
      <c r="B26" s="17"/>
      <c r="C26" s="17"/>
      <c r="D26" s="18" t="s">
        <v>74</v>
      </c>
      <c r="E26" s="94">
        <v>95000</v>
      </c>
      <c r="F26" s="94">
        <v>135000</v>
      </c>
      <c r="G26" s="26">
        <f t="shared" si="0"/>
        <v>-40000</v>
      </c>
      <c r="Y26" s="22"/>
      <c r="Z26" s="23"/>
      <c r="AA26" s="23"/>
    </row>
    <row r="27" spans="1:27" s="20" customFormat="1" ht="27" customHeight="1" x14ac:dyDescent="0.15">
      <c r="A27" s="16"/>
      <c r="B27" s="17"/>
      <c r="C27" s="17"/>
      <c r="D27" s="18" t="s">
        <v>316</v>
      </c>
      <c r="E27" s="94">
        <v>82800</v>
      </c>
      <c r="F27" s="94">
        <v>78000</v>
      </c>
      <c r="G27" s="26">
        <f t="shared" ref="G27" si="1">SUM(E27-F27)</f>
        <v>4800</v>
      </c>
      <c r="Y27" s="22"/>
      <c r="Z27" s="23"/>
      <c r="AA27" s="23"/>
    </row>
    <row r="28" spans="1:27" s="20" customFormat="1" ht="27" customHeight="1" x14ac:dyDescent="0.15">
      <c r="A28" s="16"/>
      <c r="B28" s="17"/>
      <c r="C28" s="17"/>
      <c r="D28" s="18" t="s">
        <v>327</v>
      </c>
      <c r="E28" s="94">
        <v>30000</v>
      </c>
      <c r="F28" s="94">
        <v>0</v>
      </c>
      <c r="G28" s="26">
        <f t="shared" si="0"/>
        <v>30000</v>
      </c>
      <c r="Y28" s="22"/>
      <c r="Z28" s="23"/>
      <c r="AA28" s="23"/>
    </row>
    <row r="29" spans="1:27" s="12" customFormat="1" ht="27" customHeight="1" x14ac:dyDescent="0.15">
      <c r="A29" s="9"/>
      <c r="B29" s="27"/>
      <c r="C29" s="266" t="s">
        <v>17</v>
      </c>
      <c r="D29" s="267"/>
      <c r="E29" s="10">
        <f>SUBTOTAL(9,E30:E33)</f>
        <v>123700</v>
      </c>
      <c r="F29" s="10">
        <f>SUBTOTAL(9,F30:F33)</f>
        <v>123700</v>
      </c>
      <c r="G29" s="30">
        <f t="shared" si="0"/>
        <v>0</v>
      </c>
      <c r="Y29" s="13"/>
      <c r="Z29" s="14"/>
      <c r="AA29" s="14"/>
    </row>
    <row r="30" spans="1:27" s="20" customFormat="1" ht="27" customHeight="1" x14ac:dyDescent="0.15">
      <c r="A30" s="16"/>
      <c r="B30" s="17"/>
      <c r="C30" s="28"/>
      <c r="D30" s="18" t="s">
        <v>19</v>
      </c>
      <c r="E30" s="94">
        <v>58800</v>
      </c>
      <c r="F30" s="94">
        <v>58800</v>
      </c>
      <c r="G30" s="26">
        <f>SUM(E30-F30)</f>
        <v>0</v>
      </c>
      <c r="K30" s="21"/>
      <c r="Y30" s="22"/>
      <c r="Z30" s="23"/>
      <c r="AA30" s="23"/>
    </row>
    <row r="31" spans="1:27" s="20" customFormat="1" ht="27" customHeight="1" x14ac:dyDescent="0.15">
      <c r="A31" s="16"/>
      <c r="B31" s="17"/>
      <c r="C31" s="17"/>
      <c r="D31" s="18" t="s">
        <v>64</v>
      </c>
      <c r="E31" s="94">
        <v>35800</v>
      </c>
      <c r="F31" s="94">
        <v>35800</v>
      </c>
      <c r="G31" s="26">
        <f t="shared" si="0"/>
        <v>0</v>
      </c>
      <c r="Y31" s="22"/>
      <c r="Z31" s="23"/>
      <c r="AA31" s="23"/>
    </row>
    <row r="32" spans="1:27" s="20" customFormat="1" ht="27" customHeight="1" x14ac:dyDescent="0.15">
      <c r="A32" s="16"/>
      <c r="B32" s="17"/>
      <c r="C32" s="17"/>
      <c r="D32" s="18" t="s">
        <v>100</v>
      </c>
      <c r="E32" s="94">
        <v>24100</v>
      </c>
      <c r="F32" s="94">
        <v>24100</v>
      </c>
      <c r="G32" s="26">
        <f t="shared" si="0"/>
        <v>0</v>
      </c>
      <c r="K32" s="21"/>
      <c r="Y32" s="22"/>
      <c r="Z32" s="23"/>
      <c r="AA32" s="23"/>
    </row>
    <row r="33" spans="1:27" s="20" customFormat="1" ht="27" customHeight="1" x14ac:dyDescent="0.15">
      <c r="A33" s="16"/>
      <c r="B33" s="17"/>
      <c r="C33" s="17"/>
      <c r="D33" s="18" t="s">
        <v>262</v>
      </c>
      <c r="E33" s="94">
        <v>5000</v>
      </c>
      <c r="F33" s="94">
        <v>5000</v>
      </c>
      <c r="G33" s="26">
        <f t="shared" si="0"/>
        <v>0</v>
      </c>
      <c r="K33" s="21"/>
      <c r="Y33" s="22"/>
      <c r="Z33" s="23"/>
      <c r="AA33" s="23"/>
    </row>
    <row r="34" spans="1:27" s="20" customFormat="1" ht="27" customHeight="1" x14ac:dyDescent="0.15">
      <c r="A34" s="16"/>
      <c r="B34" s="266" t="s">
        <v>629</v>
      </c>
      <c r="C34" s="267"/>
      <c r="D34" s="267"/>
      <c r="E34" s="89">
        <f>SUBTOTAL(9,E35:E36)</f>
        <v>12000</v>
      </c>
      <c r="F34" s="89">
        <f>SUBTOTAL(9,F35:F36)</f>
        <v>0</v>
      </c>
      <c r="G34" s="109">
        <f t="shared" ref="G34:G36" si="2">SUM(E34-F34)</f>
        <v>12000</v>
      </c>
      <c r="K34" s="21"/>
      <c r="Y34" s="22"/>
      <c r="Z34" s="23"/>
      <c r="AA34" s="23"/>
    </row>
    <row r="35" spans="1:27" s="20" customFormat="1" ht="27" customHeight="1" x14ac:dyDescent="0.15">
      <c r="A35" s="16"/>
      <c r="B35" s="28"/>
      <c r="C35" s="266" t="s">
        <v>629</v>
      </c>
      <c r="D35" s="267"/>
      <c r="E35" s="89">
        <f>SUBTOTAL(9,E36:E36)</f>
        <v>12000</v>
      </c>
      <c r="F35" s="89">
        <f>SUBTOTAL(9,F36:F36)</f>
        <v>0</v>
      </c>
      <c r="G35" s="109">
        <f t="shared" si="2"/>
        <v>12000</v>
      </c>
      <c r="K35" s="21"/>
      <c r="Y35" s="22"/>
      <c r="Z35" s="23"/>
      <c r="AA35" s="23"/>
    </row>
    <row r="36" spans="1:27" s="20" customFormat="1" ht="27" customHeight="1" x14ac:dyDescent="0.15">
      <c r="A36" s="16"/>
      <c r="B36" s="28"/>
      <c r="C36" s="88"/>
      <c r="D36" s="18" t="s">
        <v>264</v>
      </c>
      <c r="E36" s="94">
        <v>12000</v>
      </c>
      <c r="F36" s="94">
        <v>0</v>
      </c>
      <c r="G36" s="19">
        <f t="shared" si="2"/>
        <v>12000</v>
      </c>
      <c r="K36" s="21"/>
      <c r="Y36" s="22"/>
      <c r="Z36" s="23"/>
      <c r="AA36" s="23"/>
    </row>
    <row r="37" spans="1:27" s="12" customFormat="1" ht="27" customHeight="1" x14ac:dyDescent="0.15">
      <c r="A37" s="9"/>
      <c r="B37" s="266" t="s">
        <v>66</v>
      </c>
      <c r="C37" s="267"/>
      <c r="D37" s="267"/>
      <c r="E37" s="10">
        <f>SUBTOTAL(9,E38:E40)</f>
        <v>409248</v>
      </c>
      <c r="F37" s="10">
        <f>SUBTOTAL(9,F38:F40)</f>
        <v>433728</v>
      </c>
      <c r="G37" s="30">
        <f t="shared" si="0"/>
        <v>-24480</v>
      </c>
      <c r="Y37" s="13"/>
      <c r="Z37" s="14"/>
      <c r="AA37" s="14"/>
    </row>
    <row r="38" spans="1:27" s="12" customFormat="1" ht="27" customHeight="1" x14ac:dyDescent="0.15">
      <c r="A38" s="9"/>
      <c r="B38" s="15"/>
      <c r="C38" s="266" t="s">
        <v>66</v>
      </c>
      <c r="D38" s="267"/>
      <c r="E38" s="10">
        <f>SUBTOTAL(9,E39:E40)</f>
        <v>409248</v>
      </c>
      <c r="F38" s="10">
        <f>SUBTOTAL(9,F39:F40)</f>
        <v>433728</v>
      </c>
      <c r="G38" s="31">
        <f t="shared" si="0"/>
        <v>-24480</v>
      </c>
      <c r="Y38" s="13"/>
      <c r="Z38" s="14"/>
      <c r="AA38" s="14"/>
    </row>
    <row r="39" spans="1:27" s="20" customFormat="1" ht="27" customHeight="1" x14ac:dyDescent="0.15">
      <c r="A39" s="16"/>
      <c r="B39" s="17"/>
      <c r="C39" s="17"/>
      <c r="D39" s="18" t="s">
        <v>321</v>
      </c>
      <c r="E39" s="94">
        <v>204624</v>
      </c>
      <c r="F39" s="94">
        <v>216864</v>
      </c>
      <c r="G39" s="19">
        <f t="shared" si="0"/>
        <v>-12240</v>
      </c>
      <c r="K39" s="21"/>
      <c r="Y39" s="22"/>
      <c r="Z39" s="23"/>
      <c r="AA39" s="23"/>
    </row>
    <row r="40" spans="1:27" s="20" customFormat="1" ht="27" customHeight="1" x14ac:dyDescent="0.15">
      <c r="A40" s="16"/>
      <c r="B40" s="17"/>
      <c r="C40" s="17"/>
      <c r="D40" s="18" t="s">
        <v>322</v>
      </c>
      <c r="E40" s="94">
        <v>204624</v>
      </c>
      <c r="F40" s="94">
        <v>216864</v>
      </c>
      <c r="G40" s="19">
        <f t="shared" si="0"/>
        <v>-12240</v>
      </c>
      <c r="K40" s="21"/>
      <c r="Y40" s="22"/>
      <c r="Z40" s="23"/>
      <c r="AA40" s="23"/>
    </row>
    <row r="41" spans="1:27" s="12" customFormat="1" ht="27" customHeight="1" x14ac:dyDescent="0.15">
      <c r="A41" s="9"/>
      <c r="B41" s="266" t="s">
        <v>75</v>
      </c>
      <c r="C41" s="267"/>
      <c r="D41" s="267"/>
      <c r="E41" s="10">
        <f>SUBTOTAL(9,E42:E44)</f>
        <v>16702</v>
      </c>
      <c r="F41" s="10">
        <f>SUBTOTAL(9,F42:F44)</f>
        <v>81190</v>
      </c>
      <c r="G41" s="30">
        <f t="shared" ref="G41:G50" si="3">SUM(E41-F41)</f>
        <v>-64488</v>
      </c>
      <c r="Y41" s="13"/>
      <c r="Z41" s="14"/>
      <c r="AA41" s="14"/>
    </row>
    <row r="42" spans="1:27" s="12" customFormat="1" ht="27" customHeight="1" x14ac:dyDescent="0.15">
      <c r="A42" s="9"/>
      <c r="B42" s="15"/>
      <c r="C42" s="266" t="s">
        <v>75</v>
      </c>
      <c r="D42" s="267"/>
      <c r="E42" s="10">
        <f>SUBTOTAL(9,E43:E44)</f>
        <v>16702</v>
      </c>
      <c r="F42" s="10">
        <f>SUBTOTAL(9,F43:F44)</f>
        <v>81190</v>
      </c>
      <c r="G42" s="31">
        <f t="shared" si="3"/>
        <v>-64488</v>
      </c>
      <c r="Y42" s="13"/>
      <c r="Z42" s="14"/>
      <c r="AA42" s="14"/>
    </row>
    <row r="43" spans="1:27" s="20" customFormat="1" ht="27" customHeight="1" x14ac:dyDescent="0.15">
      <c r="A43" s="16"/>
      <c r="B43" s="17"/>
      <c r="C43" s="17"/>
      <c r="D43" s="18" t="s">
        <v>323</v>
      </c>
      <c r="E43" s="94">
        <v>16702</v>
      </c>
      <c r="F43" s="94">
        <v>16618</v>
      </c>
      <c r="G43" s="19">
        <f t="shared" si="3"/>
        <v>84</v>
      </c>
      <c r="K43" s="21"/>
      <c r="Y43" s="22"/>
      <c r="Z43" s="23"/>
      <c r="AA43" s="23"/>
    </row>
    <row r="44" spans="1:27" s="20" customFormat="1" ht="27" customHeight="1" x14ac:dyDescent="0.15">
      <c r="A44" s="16"/>
      <c r="B44" s="17"/>
      <c r="C44" s="17"/>
      <c r="D44" s="18" t="s">
        <v>263</v>
      </c>
      <c r="E44" s="229">
        <v>0</v>
      </c>
      <c r="F44" s="229">
        <v>64572</v>
      </c>
      <c r="G44" s="19">
        <f t="shared" si="3"/>
        <v>-64572</v>
      </c>
      <c r="K44" s="21"/>
      <c r="Y44" s="22"/>
      <c r="Z44" s="23"/>
      <c r="AA44" s="23"/>
    </row>
    <row r="45" spans="1:27" s="151" customFormat="1" ht="27" customHeight="1" x14ac:dyDescent="0.15">
      <c r="A45" s="154"/>
      <c r="B45" s="266" t="s">
        <v>829</v>
      </c>
      <c r="C45" s="267"/>
      <c r="D45" s="267"/>
      <c r="E45" s="11">
        <f>SUBTOTAL(9,E46:E47)</f>
        <v>122869</v>
      </c>
      <c r="F45" s="11">
        <f>SUBTOTAL(9,F46:F47)</f>
        <v>0</v>
      </c>
      <c r="G45" s="30">
        <f t="shared" ref="G45:G47" si="4">SUM(E45-F45)</f>
        <v>122869</v>
      </c>
      <c r="Y45" s="152"/>
      <c r="Z45" s="153"/>
      <c r="AA45" s="153"/>
    </row>
    <row r="46" spans="1:27" s="151" customFormat="1" ht="27" customHeight="1" x14ac:dyDescent="0.15">
      <c r="A46" s="154"/>
      <c r="B46" s="15"/>
      <c r="C46" s="266" t="s">
        <v>829</v>
      </c>
      <c r="D46" s="267"/>
      <c r="E46" s="11">
        <f>SUBTOTAL(9,E47)</f>
        <v>122869</v>
      </c>
      <c r="F46" s="11">
        <f>SUBTOTAL(9,F47)</f>
        <v>0</v>
      </c>
      <c r="G46" s="31">
        <f t="shared" si="4"/>
        <v>122869</v>
      </c>
      <c r="Y46" s="152"/>
      <c r="Z46" s="153"/>
      <c r="AA46" s="153"/>
    </row>
    <row r="47" spans="1:27" s="151" customFormat="1" ht="27" customHeight="1" x14ac:dyDescent="0.15">
      <c r="A47" s="154"/>
      <c r="B47" s="230"/>
      <c r="C47" s="230"/>
      <c r="D47" s="18" t="s">
        <v>830</v>
      </c>
      <c r="E47" s="229">
        <v>122869</v>
      </c>
      <c r="F47" s="229">
        <v>0</v>
      </c>
      <c r="G47" s="26">
        <f t="shared" si="4"/>
        <v>122869</v>
      </c>
      <c r="Y47" s="152"/>
      <c r="Z47" s="153"/>
      <c r="AA47" s="153"/>
    </row>
    <row r="48" spans="1:27" s="12" customFormat="1" ht="27" customHeight="1" x14ac:dyDescent="0.15">
      <c r="A48" s="9"/>
      <c r="B48" s="266" t="s">
        <v>109</v>
      </c>
      <c r="C48" s="267"/>
      <c r="D48" s="267"/>
      <c r="E48" s="10">
        <f>SUBTOTAL(9,E49:E50)</f>
        <v>95000</v>
      </c>
      <c r="F48" s="10">
        <f>SUBTOTAL(9,F49:F50)</f>
        <v>135000</v>
      </c>
      <c r="G48" s="30">
        <f t="shared" si="3"/>
        <v>-40000</v>
      </c>
      <c r="Y48" s="13"/>
      <c r="Z48" s="14"/>
      <c r="AA48" s="14"/>
    </row>
    <row r="49" spans="1:27" s="12" customFormat="1" ht="27" customHeight="1" x14ac:dyDescent="0.15">
      <c r="A49" s="9"/>
      <c r="B49" s="15"/>
      <c r="C49" s="266" t="s">
        <v>109</v>
      </c>
      <c r="D49" s="267"/>
      <c r="E49" s="10">
        <f>SUBTOTAL(9,E50)</f>
        <v>95000</v>
      </c>
      <c r="F49" s="10">
        <f>SUBTOTAL(9,F50)</f>
        <v>135000</v>
      </c>
      <c r="G49" s="31">
        <f t="shared" si="3"/>
        <v>-40000</v>
      </c>
      <c r="Y49" s="13"/>
      <c r="Z49" s="14"/>
      <c r="AA49" s="14"/>
    </row>
    <row r="50" spans="1:27" s="20" customFormat="1" ht="27" customHeight="1" thickBot="1" x14ac:dyDescent="0.2">
      <c r="A50" s="32"/>
      <c r="B50" s="33"/>
      <c r="C50" s="33"/>
      <c r="D50" s="108" t="s">
        <v>110</v>
      </c>
      <c r="E50" s="142">
        <v>95000</v>
      </c>
      <c r="F50" s="142">
        <v>135000</v>
      </c>
      <c r="G50" s="34">
        <f t="shared" si="3"/>
        <v>-40000</v>
      </c>
      <c r="Y50" s="22"/>
      <c r="Z50" s="23"/>
      <c r="AA50" s="23"/>
    </row>
    <row r="51" spans="1:27" s="20" customFormat="1" ht="27" customHeight="1" x14ac:dyDescent="0.15">
      <c r="A51" s="270" t="s">
        <v>265</v>
      </c>
      <c r="B51" s="267"/>
      <c r="C51" s="267"/>
      <c r="D51" s="267"/>
      <c r="E51" s="10">
        <f>SUBTOTAL(9,E52:E67)</f>
        <v>477432</v>
      </c>
      <c r="F51" s="10">
        <f>SUBTOTAL(9,F52:F67)</f>
        <v>344640</v>
      </c>
      <c r="G51" s="30">
        <f t="shared" ref="G51:G72" si="5">SUM(E51-F51)</f>
        <v>132792</v>
      </c>
      <c r="Y51" s="22"/>
      <c r="Z51" s="23"/>
      <c r="AA51" s="23"/>
    </row>
    <row r="52" spans="1:27" s="20" customFormat="1" ht="27" customHeight="1" x14ac:dyDescent="0.15">
      <c r="A52" s="25"/>
      <c r="B52" s="266" t="s">
        <v>292</v>
      </c>
      <c r="C52" s="267"/>
      <c r="D52" s="267"/>
      <c r="E52" s="89">
        <f>SUBTOTAL(9,E53:E62)</f>
        <v>424128</v>
      </c>
      <c r="F52" s="89">
        <f>SUBTOTAL(9,F53:F62)</f>
        <v>286429</v>
      </c>
      <c r="G52" s="30">
        <f t="shared" si="5"/>
        <v>137699</v>
      </c>
      <c r="Y52" s="22"/>
      <c r="Z52" s="23"/>
      <c r="AA52" s="23"/>
    </row>
    <row r="53" spans="1:27" s="151" customFormat="1" ht="27" customHeight="1" x14ac:dyDescent="0.15">
      <c r="A53" s="147"/>
      <c r="B53" s="148"/>
      <c r="C53" s="271" t="s">
        <v>266</v>
      </c>
      <c r="D53" s="272"/>
      <c r="E53" s="149">
        <f>SUBTOTAL(9,E54:E58)</f>
        <v>367647</v>
      </c>
      <c r="F53" s="149">
        <f>SUBTOTAL(9,F54:F58)</f>
        <v>247281</v>
      </c>
      <c r="G53" s="150">
        <f t="shared" si="5"/>
        <v>120366</v>
      </c>
      <c r="Y53" s="152"/>
      <c r="Z53" s="153"/>
      <c r="AA53" s="153"/>
    </row>
    <row r="54" spans="1:27" s="151" customFormat="1" ht="27" customHeight="1" x14ac:dyDescent="0.15">
      <c r="A54" s="154"/>
      <c r="B54" s="155"/>
      <c r="C54" s="157"/>
      <c r="D54" s="158" t="s">
        <v>267</v>
      </c>
      <c r="E54" s="94">
        <v>126000</v>
      </c>
      <c r="F54" s="94">
        <v>52000</v>
      </c>
      <c r="G54" s="159">
        <f t="shared" si="5"/>
        <v>74000</v>
      </c>
      <c r="H54" s="151" t="s">
        <v>883</v>
      </c>
    </row>
    <row r="55" spans="1:27" s="151" customFormat="1" ht="27" customHeight="1" x14ac:dyDescent="0.15">
      <c r="A55" s="154"/>
      <c r="B55" s="155"/>
      <c r="C55" s="155"/>
      <c r="D55" s="158" t="s">
        <v>648</v>
      </c>
      <c r="E55" s="94">
        <v>73459</v>
      </c>
      <c r="F55" s="94">
        <v>171885</v>
      </c>
      <c r="G55" s="160">
        <f t="shared" ref="G55" si="6">SUM(E55-F55)</f>
        <v>-98426</v>
      </c>
      <c r="H55" s="151" t="s">
        <v>884</v>
      </c>
      <c r="K55" s="151" t="s">
        <v>849</v>
      </c>
    </row>
    <row r="56" spans="1:27" s="151" customFormat="1" ht="27" customHeight="1" x14ac:dyDescent="0.15">
      <c r="A56" s="154"/>
      <c r="B56" s="155"/>
      <c r="C56" s="155"/>
      <c r="D56" s="158" t="s">
        <v>649</v>
      </c>
      <c r="E56" s="94">
        <v>121298</v>
      </c>
      <c r="F56" s="94">
        <v>0</v>
      </c>
      <c r="G56" s="160">
        <f t="shared" si="5"/>
        <v>121298</v>
      </c>
      <c r="H56" s="151" t="s">
        <v>885</v>
      </c>
    </row>
    <row r="57" spans="1:27" s="151" customFormat="1" ht="27" customHeight="1" x14ac:dyDescent="0.15">
      <c r="A57" s="154"/>
      <c r="B57" s="155"/>
      <c r="C57" s="155"/>
      <c r="D57" s="161" t="s">
        <v>806</v>
      </c>
      <c r="E57" s="162">
        <v>46850</v>
      </c>
      <c r="F57" s="162">
        <v>23356</v>
      </c>
      <c r="G57" s="160">
        <f t="shared" si="5"/>
        <v>23494</v>
      </c>
      <c r="H57" s="151" t="s">
        <v>886</v>
      </c>
    </row>
    <row r="58" spans="1:27" s="151" customFormat="1" ht="27" customHeight="1" x14ac:dyDescent="0.15">
      <c r="A58" s="154"/>
      <c r="B58" s="155"/>
      <c r="C58" s="155"/>
      <c r="D58" s="158" t="s">
        <v>647</v>
      </c>
      <c r="E58" s="94">
        <v>40</v>
      </c>
      <c r="F58" s="94">
        <v>40</v>
      </c>
      <c r="G58" s="159">
        <f t="shared" si="5"/>
        <v>0</v>
      </c>
      <c r="H58" s="151" t="s">
        <v>887</v>
      </c>
    </row>
    <row r="59" spans="1:27" s="20" customFormat="1" ht="27" customHeight="1" x14ac:dyDescent="0.15">
      <c r="A59" s="9"/>
      <c r="B59" s="90"/>
      <c r="C59" s="266" t="s">
        <v>273</v>
      </c>
      <c r="D59" s="267"/>
      <c r="E59" s="10">
        <f>SUBTOTAL(9,E60:E62)</f>
        <v>56481</v>
      </c>
      <c r="F59" s="10">
        <f>SUBTOTAL(9,F60:F62)</f>
        <v>39148</v>
      </c>
      <c r="G59" s="30">
        <f t="shared" si="5"/>
        <v>17333</v>
      </c>
    </row>
    <row r="60" spans="1:27" s="20" customFormat="1" ht="27" customHeight="1" x14ac:dyDescent="0.15">
      <c r="A60" s="16"/>
      <c r="B60" s="17"/>
      <c r="C60" s="17"/>
      <c r="D60" s="18" t="s">
        <v>274</v>
      </c>
      <c r="E60" s="94">
        <v>20520</v>
      </c>
      <c r="F60" s="94">
        <v>14400</v>
      </c>
      <c r="G60" s="26">
        <f t="shared" si="5"/>
        <v>6120</v>
      </c>
    </row>
    <row r="61" spans="1:27" s="20" customFormat="1" ht="27" customHeight="1" x14ac:dyDescent="0.15">
      <c r="A61" s="16"/>
      <c r="B61" s="17"/>
      <c r="C61" s="17"/>
      <c r="D61" s="18" t="s">
        <v>269</v>
      </c>
      <c r="E61" s="93">
        <v>35939</v>
      </c>
      <c r="F61" s="93">
        <v>24726</v>
      </c>
      <c r="G61" s="26">
        <f t="shared" si="5"/>
        <v>11213</v>
      </c>
      <c r="K61" s="232" t="s">
        <v>848</v>
      </c>
    </row>
    <row r="62" spans="1:27" s="20" customFormat="1" ht="27" customHeight="1" x14ac:dyDescent="0.15">
      <c r="A62" s="16"/>
      <c r="B62" s="17"/>
      <c r="C62" s="17"/>
      <c r="D62" s="18" t="s">
        <v>268</v>
      </c>
      <c r="E62" s="93">
        <v>22</v>
      </c>
      <c r="F62" s="93">
        <v>22</v>
      </c>
      <c r="G62" s="26">
        <f t="shared" si="5"/>
        <v>0</v>
      </c>
    </row>
    <row r="63" spans="1:27" s="20" customFormat="1" ht="27" customHeight="1" x14ac:dyDescent="0.15">
      <c r="A63" s="9"/>
      <c r="B63" s="266" t="s">
        <v>270</v>
      </c>
      <c r="C63" s="267"/>
      <c r="D63" s="267"/>
      <c r="E63" s="89">
        <f>SUBTOTAL(9,E64:E67)</f>
        <v>53304</v>
      </c>
      <c r="F63" s="89">
        <f>SUBTOTAL(9,F64:F67)</f>
        <v>58211</v>
      </c>
      <c r="G63" s="30">
        <f t="shared" si="5"/>
        <v>-4907</v>
      </c>
    </row>
    <row r="64" spans="1:27" s="156" customFormat="1" ht="27" customHeight="1" x14ac:dyDescent="0.15">
      <c r="A64" s="147"/>
      <c r="B64" s="165"/>
      <c r="C64" s="268" t="s">
        <v>271</v>
      </c>
      <c r="D64" s="269"/>
      <c r="E64" s="10">
        <f>SUBTOTAL(9,E65:E67)</f>
        <v>53304</v>
      </c>
      <c r="F64" s="10">
        <f>SUBTOTAL(9,F65:F67)</f>
        <v>58211</v>
      </c>
      <c r="G64" s="166">
        <f t="shared" si="5"/>
        <v>-4907</v>
      </c>
      <c r="Y64" s="167"/>
      <c r="Z64" s="168"/>
      <c r="AA64" s="168"/>
    </row>
    <row r="65" spans="1:27" s="151" customFormat="1" ht="27" customHeight="1" x14ac:dyDescent="0.15">
      <c r="A65" s="154"/>
      <c r="B65" s="155"/>
      <c r="C65" s="155"/>
      <c r="D65" s="163" t="s">
        <v>272</v>
      </c>
      <c r="E65" s="162">
        <v>0</v>
      </c>
      <c r="F65" s="162">
        <v>40000</v>
      </c>
      <c r="G65" s="164">
        <f t="shared" si="5"/>
        <v>-40000</v>
      </c>
      <c r="Y65" s="152"/>
      <c r="Z65" s="153"/>
      <c r="AA65" s="153"/>
    </row>
    <row r="66" spans="1:27" s="151" customFormat="1" ht="27" customHeight="1" x14ac:dyDescent="0.15">
      <c r="A66" s="154"/>
      <c r="B66" s="155"/>
      <c r="C66" s="155"/>
      <c r="D66" s="158" t="s">
        <v>646</v>
      </c>
      <c r="E66" s="94">
        <v>53284</v>
      </c>
      <c r="F66" s="94">
        <v>18145</v>
      </c>
      <c r="G66" s="159">
        <f>SUM(E66-F66)</f>
        <v>35139</v>
      </c>
      <c r="Y66" s="152"/>
      <c r="Z66" s="153"/>
      <c r="AA66" s="153"/>
    </row>
    <row r="67" spans="1:27" s="151" customFormat="1" ht="27" customHeight="1" x14ac:dyDescent="0.15">
      <c r="A67" s="154"/>
      <c r="B67" s="155"/>
      <c r="C67" s="155"/>
      <c r="D67" s="163" t="s">
        <v>647</v>
      </c>
      <c r="E67" s="94">
        <v>20</v>
      </c>
      <c r="F67" s="94">
        <v>66</v>
      </c>
      <c r="G67" s="159">
        <f t="shared" si="5"/>
        <v>-46</v>
      </c>
      <c r="K67" s="151" t="s">
        <v>867</v>
      </c>
      <c r="Y67" s="152"/>
      <c r="Z67" s="153"/>
      <c r="AA67" s="153"/>
    </row>
    <row r="68" spans="1:27" s="20" customFormat="1" ht="27" customHeight="1" x14ac:dyDescent="0.15">
      <c r="A68" s="270" t="s">
        <v>275</v>
      </c>
      <c r="B68" s="267"/>
      <c r="C68" s="267"/>
      <c r="D68" s="267"/>
      <c r="E68" s="10">
        <f>SUBTOTAL(9,E69:E72)</f>
        <v>87750</v>
      </c>
      <c r="F68" s="10">
        <f>SUBTOTAL(9,F69:F72)</f>
        <v>28007</v>
      </c>
      <c r="G68" s="30">
        <f t="shared" si="5"/>
        <v>59743</v>
      </c>
      <c r="Y68" s="22"/>
      <c r="Z68" s="23"/>
      <c r="AA68" s="23"/>
    </row>
    <row r="69" spans="1:27" ht="27" customHeight="1" x14ac:dyDescent="0.15">
      <c r="A69" s="25"/>
      <c r="B69" s="266" t="s">
        <v>276</v>
      </c>
      <c r="C69" s="267"/>
      <c r="D69" s="267"/>
      <c r="E69" s="89">
        <f>SUBTOTAL(9,E70:E72)</f>
        <v>87750</v>
      </c>
      <c r="F69" s="89">
        <f>SUBTOTAL(9,F70:F72)</f>
        <v>28007</v>
      </c>
      <c r="G69" s="30">
        <f t="shared" si="5"/>
        <v>59743</v>
      </c>
    </row>
    <row r="70" spans="1:27" ht="27" customHeight="1" x14ac:dyDescent="0.15">
      <c r="A70" s="16"/>
      <c r="B70" s="106"/>
      <c r="C70" s="106"/>
      <c r="D70" s="116" t="s">
        <v>277</v>
      </c>
      <c r="E70" s="94">
        <v>0</v>
      </c>
      <c r="F70" s="94">
        <v>28007</v>
      </c>
      <c r="G70" s="19">
        <f t="shared" ref="G70:G71" si="7">SUM(E70-F70)</f>
        <v>-28007</v>
      </c>
    </row>
    <row r="71" spans="1:27" ht="27" customHeight="1" x14ac:dyDescent="0.15">
      <c r="A71" s="16"/>
      <c r="B71" s="17"/>
      <c r="C71" s="17"/>
      <c r="D71" s="116" t="s">
        <v>646</v>
      </c>
      <c r="E71" s="94">
        <v>87737</v>
      </c>
      <c r="F71" s="94">
        <v>0</v>
      </c>
      <c r="G71" s="19">
        <f t="shared" si="7"/>
        <v>87737</v>
      </c>
    </row>
    <row r="72" spans="1:27" ht="27" customHeight="1" thickBot="1" x14ac:dyDescent="0.2">
      <c r="A72" s="32"/>
      <c r="B72" s="33"/>
      <c r="C72" s="33"/>
      <c r="D72" s="115" t="s">
        <v>647</v>
      </c>
      <c r="E72" s="91">
        <v>13</v>
      </c>
      <c r="F72" s="95">
        <v>0</v>
      </c>
      <c r="G72" s="92">
        <f t="shared" si="5"/>
        <v>13</v>
      </c>
    </row>
  </sheetData>
  <mergeCells count="25">
    <mergeCell ref="C49:D49"/>
    <mergeCell ref="C29:D29"/>
    <mergeCell ref="B37:D37"/>
    <mergeCell ref="C38:D38"/>
    <mergeCell ref="B41:D41"/>
    <mergeCell ref="C42:D42"/>
    <mergeCell ref="B48:D48"/>
    <mergeCell ref="B34:D34"/>
    <mergeCell ref="C35:D35"/>
    <mergeCell ref="B45:D45"/>
    <mergeCell ref="C46:D46"/>
    <mergeCell ref="C7:D7"/>
    <mergeCell ref="A1:G1"/>
    <mergeCell ref="A3:D3"/>
    <mergeCell ref="A4:D4"/>
    <mergeCell ref="A5:D5"/>
    <mergeCell ref="B6:D6"/>
    <mergeCell ref="B69:D69"/>
    <mergeCell ref="C64:D64"/>
    <mergeCell ref="A68:D68"/>
    <mergeCell ref="A51:D51"/>
    <mergeCell ref="B52:D52"/>
    <mergeCell ref="C53:D53"/>
    <mergeCell ref="C59:D59"/>
    <mergeCell ref="B63:D63"/>
  </mergeCells>
  <phoneticPr fontId="3" type="noConversion"/>
  <pageMargins left="0.35433070866141736" right="0.31496062992125984" top="0.70866141732283472" bottom="0.78740157480314965" header="0.51181102362204722" footer="0.51181102362204722"/>
  <pageSetup paperSize="9" scale="90" firstPageNumber="2" orientation="portrait" useFirstPageNumber="1" r:id="rId1"/>
  <headerFooter alignWithMargins="0">
    <oddFooter>&amp;C&amp;P</oddFooter>
  </headerFooter>
  <rowBreaks count="1" manualBreakCount="1">
    <brk id="28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57"/>
  <sheetViews>
    <sheetView view="pageBreakPreview" zoomScaleNormal="100" zoomScaleSheetLayoutView="100" workbookViewId="0">
      <pane ySplit="4" topLeftCell="A5" activePane="bottomLeft" state="frozen"/>
      <selection activeCell="D14" sqref="D14"/>
      <selection pane="bottomLeft" sqref="A1:K1"/>
    </sheetView>
  </sheetViews>
  <sheetFormatPr defaultRowHeight="20.100000000000001" customHeight="1" x14ac:dyDescent="0.15"/>
  <cols>
    <col min="1" max="1" width="1.6640625" style="112" customWidth="1"/>
    <col min="2" max="6" width="1.6640625" style="43" customWidth="1"/>
    <col min="7" max="7" width="29.6640625" style="43" customWidth="1"/>
    <col min="8" max="8" width="22.88671875" style="73" customWidth="1"/>
    <col min="9" max="10" width="11.33203125" style="74" customWidth="1"/>
    <col min="11" max="11" width="12" style="111" customWidth="1"/>
    <col min="12" max="12" width="9.88671875" style="113" bestFit="1" customWidth="1"/>
    <col min="13" max="13" width="9.5546875" style="114" customWidth="1"/>
    <col min="14" max="14" width="8.21875" style="114" bestFit="1" customWidth="1"/>
    <col min="15" max="15" width="15.88671875" style="113" customWidth="1"/>
    <col min="16" max="16" width="8.44140625" style="114" customWidth="1"/>
    <col min="17" max="17" width="11.5546875" style="113" bestFit="1" customWidth="1"/>
    <col min="18" max="18" width="8.88671875" style="114"/>
    <col min="19" max="16384" width="8.88671875" style="1"/>
  </cols>
  <sheetData>
    <row r="1" spans="1:21" ht="34.5" customHeight="1" x14ac:dyDescent="0.15">
      <c r="A1" s="292" t="s">
        <v>49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56"/>
    </row>
    <row r="2" spans="1:21" ht="11.25" customHeight="1" x14ac:dyDescent="0.15">
      <c r="A2" s="250"/>
      <c r="B2" s="250"/>
      <c r="C2" s="250"/>
      <c r="D2" s="250"/>
      <c r="E2" s="250"/>
      <c r="F2" s="250"/>
      <c r="G2" s="250"/>
      <c r="H2" s="251"/>
      <c r="I2" s="254"/>
      <c r="J2" s="254"/>
      <c r="K2" s="250"/>
      <c r="L2" s="256"/>
    </row>
    <row r="3" spans="1:21" ht="20.100000000000001" customHeight="1" x14ac:dyDescent="0.15">
      <c r="A3" s="255"/>
      <c r="B3" s="250"/>
      <c r="C3" s="255"/>
      <c r="D3" s="250"/>
      <c r="E3" s="250"/>
      <c r="F3" s="250"/>
      <c r="G3" s="250"/>
      <c r="H3" s="75"/>
      <c r="I3" s="251"/>
      <c r="J3" s="293" t="s">
        <v>11</v>
      </c>
      <c r="K3" s="293"/>
      <c r="L3" s="256"/>
    </row>
    <row r="4" spans="1:21" s="78" customFormat="1" ht="27.75" customHeight="1" x14ac:dyDescent="0.15">
      <c r="A4" s="294" t="s">
        <v>45</v>
      </c>
      <c r="B4" s="295"/>
      <c r="C4" s="295"/>
      <c r="D4" s="295"/>
      <c r="E4" s="295"/>
      <c r="F4" s="295"/>
      <c r="G4" s="296"/>
      <c r="H4" s="84" t="s">
        <v>22</v>
      </c>
      <c r="I4" s="85" t="s">
        <v>0</v>
      </c>
      <c r="J4" s="85" t="s">
        <v>300</v>
      </c>
      <c r="K4" s="84" t="s">
        <v>13</v>
      </c>
      <c r="L4" s="169"/>
      <c r="O4" s="169"/>
      <c r="Q4" s="169"/>
    </row>
    <row r="5" spans="1:21" s="78" customFormat="1" ht="27.75" customHeight="1" x14ac:dyDescent="0.15">
      <c r="A5" s="86" t="s">
        <v>5</v>
      </c>
      <c r="B5" s="76"/>
      <c r="C5" s="76"/>
      <c r="D5" s="76"/>
      <c r="E5" s="76"/>
      <c r="F5" s="76"/>
      <c r="G5" s="76"/>
      <c r="H5" s="70"/>
      <c r="I5" s="87">
        <f>SUBTOTAL(9,I6:I657)</f>
        <v>3846946</v>
      </c>
      <c r="J5" s="87">
        <f>SUBTOTAL(9,J6:J657)</f>
        <v>3541659</v>
      </c>
      <c r="K5" s="62">
        <f>SUM(I5-J5)</f>
        <v>305287</v>
      </c>
      <c r="L5" s="169"/>
      <c r="O5" s="169"/>
      <c r="Q5" s="169"/>
    </row>
    <row r="6" spans="1:21" s="78" customFormat="1" ht="27.75" customHeight="1" x14ac:dyDescent="0.15">
      <c r="A6" s="77"/>
      <c r="B6" s="280" t="s">
        <v>23</v>
      </c>
      <c r="C6" s="281"/>
      <c r="D6" s="281"/>
      <c r="E6" s="281"/>
      <c r="F6" s="281"/>
      <c r="G6" s="281"/>
      <c r="H6" s="50"/>
      <c r="I6" s="60">
        <f>SUBTOTAL(9,I7:I548)</f>
        <v>3281764</v>
      </c>
      <c r="J6" s="60">
        <f>SUBTOTAL(9,J7:J548)</f>
        <v>3169012</v>
      </c>
      <c r="K6" s="62">
        <f>SUM(I6-J6)</f>
        <v>112752</v>
      </c>
      <c r="L6" s="169"/>
      <c r="O6" s="169"/>
      <c r="Q6" s="169"/>
    </row>
    <row r="7" spans="1:21" s="37" customFormat="1" ht="27.75" customHeight="1" x14ac:dyDescent="0.15">
      <c r="A7" s="65"/>
      <c r="B7" s="244"/>
      <c r="C7" s="286" t="s">
        <v>46</v>
      </c>
      <c r="D7" s="286"/>
      <c r="E7" s="286"/>
      <c r="F7" s="286"/>
      <c r="G7" s="286"/>
      <c r="H7" s="50"/>
      <c r="I7" s="72">
        <f>SUBTOTAL(9,I8:I425)</f>
        <v>2502245</v>
      </c>
      <c r="J7" s="72">
        <f>SUBTOTAL(9,J8:J425)</f>
        <v>2395394</v>
      </c>
      <c r="K7" s="57">
        <f>SUM(I7-J7)</f>
        <v>106851</v>
      </c>
      <c r="L7" s="169"/>
      <c r="M7" s="78"/>
      <c r="N7" s="78"/>
      <c r="O7" s="169"/>
      <c r="P7" s="78"/>
      <c r="Q7" s="169"/>
      <c r="R7" s="78"/>
    </row>
    <row r="8" spans="1:21" s="78" customFormat="1" ht="27.75" customHeight="1" x14ac:dyDescent="0.15">
      <c r="A8" s="65"/>
      <c r="B8" s="242"/>
      <c r="C8" s="244"/>
      <c r="D8" s="278" t="s">
        <v>318</v>
      </c>
      <c r="E8" s="278"/>
      <c r="F8" s="278"/>
      <c r="G8" s="278"/>
      <c r="H8" s="117"/>
      <c r="I8" s="60">
        <f>SUBTOTAL(9,I9:I81)</f>
        <v>899025</v>
      </c>
      <c r="J8" s="60">
        <f>SUBTOTAL(9,J9:J81)</f>
        <v>866974</v>
      </c>
      <c r="K8" s="60">
        <f t="shared" ref="K8:K81" si="0">SUM(I8-J8)</f>
        <v>32051</v>
      </c>
      <c r="L8" s="169"/>
      <c r="O8" s="169"/>
      <c r="Q8" s="169"/>
      <c r="S8" s="79"/>
      <c r="T8" s="79"/>
      <c r="U8" s="79"/>
    </row>
    <row r="9" spans="1:21" s="78" customFormat="1" ht="27.75" customHeight="1" x14ac:dyDescent="0.15">
      <c r="A9" s="65"/>
      <c r="B9" s="242"/>
      <c r="C9" s="242"/>
      <c r="D9" s="244"/>
      <c r="E9" s="299" t="s">
        <v>30</v>
      </c>
      <c r="F9" s="295"/>
      <c r="G9" s="296"/>
      <c r="H9" s="146"/>
      <c r="I9" s="60">
        <f>SUBTOTAL(9,I10:I27)</f>
        <v>719884</v>
      </c>
      <c r="J9" s="252">
        <f>SUBTOTAL(9,J10:J27)</f>
        <v>683904</v>
      </c>
      <c r="K9" s="60">
        <f t="shared" si="0"/>
        <v>35980</v>
      </c>
      <c r="L9" s="169"/>
      <c r="O9" s="169"/>
      <c r="Q9" s="169"/>
      <c r="S9" s="79"/>
      <c r="T9" s="79"/>
      <c r="U9" s="79"/>
    </row>
    <row r="10" spans="1:21" s="78" customFormat="1" ht="27.75" customHeight="1" x14ac:dyDescent="0.15">
      <c r="A10" s="65"/>
      <c r="B10" s="242"/>
      <c r="C10" s="242"/>
      <c r="D10" s="242"/>
      <c r="E10" s="244"/>
      <c r="F10" s="298" t="s">
        <v>31</v>
      </c>
      <c r="G10" s="298"/>
      <c r="H10" s="143"/>
      <c r="I10" s="72">
        <f>SUBTOTAL(9,I11:I27)</f>
        <v>719884</v>
      </c>
      <c r="J10" s="72">
        <f>SUBTOTAL(9,J11:J27)</f>
        <v>683904</v>
      </c>
      <c r="K10" s="72">
        <f t="shared" si="0"/>
        <v>35980</v>
      </c>
      <c r="L10" s="169"/>
      <c r="O10" s="169"/>
      <c r="Q10" s="169"/>
      <c r="T10" s="79"/>
      <c r="U10" s="79"/>
    </row>
    <row r="11" spans="1:21" s="79" customFormat="1" ht="27.75" customHeight="1" x14ac:dyDescent="0.15">
      <c r="A11" s="63"/>
      <c r="B11" s="64"/>
      <c r="C11" s="64"/>
      <c r="D11" s="64"/>
      <c r="E11" s="64"/>
      <c r="F11" s="144"/>
      <c r="G11" s="170" t="s">
        <v>32</v>
      </c>
      <c r="H11" s="171"/>
      <c r="I11" s="68">
        <v>458145</v>
      </c>
      <c r="J11" s="68">
        <v>438331</v>
      </c>
      <c r="K11" s="68">
        <f t="shared" si="0"/>
        <v>19814</v>
      </c>
      <c r="L11" s="169"/>
      <c r="M11" s="78"/>
      <c r="N11" s="78"/>
      <c r="O11" s="169"/>
      <c r="P11" s="78"/>
      <c r="Q11" s="169"/>
      <c r="R11" s="78"/>
    </row>
    <row r="12" spans="1:21" s="79" customFormat="1" ht="27.75" customHeight="1" x14ac:dyDescent="0.15">
      <c r="A12" s="63"/>
      <c r="B12" s="64"/>
      <c r="C12" s="64"/>
      <c r="D12" s="64"/>
      <c r="E12" s="64"/>
      <c r="F12" s="144"/>
      <c r="G12" s="145" t="s">
        <v>63</v>
      </c>
      <c r="H12" s="172"/>
      <c r="I12" s="68">
        <f>SUBTOTAL(9,I13:I13)</f>
        <v>22908</v>
      </c>
      <c r="J12" s="68">
        <f>SUBTOTAL(9,J13:J13)</f>
        <v>11004</v>
      </c>
      <c r="K12" s="68">
        <f t="shared" si="0"/>
        <v>11904</v>
      </c>
      <c r="L12" s="169"/>
      <c r="M12" s="78"/>
      <c r="N12" s="78"/>
      <c r="O12" s="169"/>
      <c r="P12" s="78"/>
      <c r="Q12" s="169"/>
      <c r="R12" s="78"/>
      <c r="T12" s="78"/>
      <c r="U12" s="78"/>
    </row>
    <row r="13" spans="1:21" s="79" customFormat="1" ht="27.75" customHeight="1" x14ac:dyDescent="0.15">
      <c r="A13" s="63"/>
      <c r="B13" s="64"/>
      <c r="C13" s="64"/>
      <c r="D13" s="64"/>
      <c r="E13" s="64"/>
      <c r="F13" s="144"/>
      <c r="G13" s="145" t="s">
        <v>329</v>
      </c>
      <c r="H13" s="172" t="s">
        <v>328</v>
      </c>
      <c r="I13" s="68">
        <v>22908</v>
      </c>
      <c r="J13" s="68">
        <v>11004</v>
      </c>
      <c r="K13" s="68">
        <f t="shared" si="0"/>
        <v>11904</v>
      </c>
      <c r="L13" s="169"/>
      <c r="M13" s="78"/>
      <c r="N13" s="78"/>
      <c r="O13" s="169"/>
      <c r="P13" s="78"/>
      <c r="Q13" s="169"/>
      <c r="R13" s="78"/>
    </row>
    <row r="14" spans="1:21" s="79" customFormat="1" ht="27.75" customHeight="1" x14ac:dyDescent="0.15">
      <c r="A14" s="63"/>
      <c r="B14" s="64"/>
      <c r="C14" s="64"/>
      <c r="D14" s="64"/>
      <c r="E14" s="64"/>
      <c r="F14" s="144"/>
      <c r="G14" s="145" t="s">
        <v>50</v>
      </c>
      <c r="H14" s="172"/>
      <c r="I14" s="68">
        <f>SUBTOTAL(9,I15:I20)</f>
        <v>111072</v>
      </c>
      <c r="J14" s="68">
        <f>SUBTOTAL(9,J15:J20)</f>
        <v>111345</v>
      </c>
      <c r="K14" s="68">
        <f t="shared" si="0"/>
        <v>-273</v>
      </c>
      <c r="L14" s="169"/>
      <c r="M14" s="78"/>
      <c r="N14" s="78"/>
      <c r="O14" s="169"/>
      <c r="P14" s="78"/>
      <c r="Q14" s="169"/>
      <c r="R14" s="78"/>
      <c r="T14" s="78"/>
      <c r="U14" s="78"/>
    </row>
    <row r="15" spans="1:21" s="217" customFormat="1" ht="27.75" customHeight="1" x14ac:dyDescent="0.15">
      <c r="A15" s="63"/>
      <c r="B15" s="64"/>
      <c r="C15" s="64"/>
      <c r="D15" s="64"/>
      <c r="E15" s="64"/>
      <c r="F15" s="144"/>
      <c r="G15" s="145" t="s">
        <v>51</v>
      </c>
      <c r="H15" s="172"/>
      <c r="I15" s="68">
        <f>SUBTOTAL(9,I16:I17)</f>
        <v>5040</v>
      </c>
      <c r="J15" s="68">
        <f>SUBTOTAL(9,J16:J17)</f>
        <v>6720</v>
      </c>
      <c r="K15" s="68">
        <f t="shared" si="0"/>
        <v>-1680</v>
      </c>
      <c r="L15" s="169"/>
      <c r="M15" s="78"/>
      <c r="N15" s="78"/>
      <c r="O15" s="169"/>
      <c r="P15" s="78"/>
      <c r="Q15" s="169"/>
      <c r="R15" s="78"/>
    </row>
    <row r="16" spans="1:21" s="78" customFormat="1" ht="27.75" customHeight="1" x14ac:dyDescent="0.15">
      <c r="A16" s="63"/>
      <c r="B16" s="64"/>
      <c r="C16" s="64"/>
      <c r="D16" s="64"/>
      <c r="E16" s="64"/>
      <c r="F16" s="144"/>
      <c r="G16" s="145" t="s">
        <v>330</v>
      </c>
      <c r="H16" s="172" t="s">
        <v>331</v>
      </c>
      <c r="I16" s="68">
        <v>3360</v>
      </c>
      <c r="J16" s="252">
        <v>4800</v>
      </c>
      <c r="K16" s="68">
        <f t="shared" si="0"/>
        <v>-1440</v>
      </c>
      <c r="L16" s="169"/>
      <c r="O16" s="169"/>
      <c r="Q16" s="169"/>
      <c r="S16" s="79"/>
      <c r="T16" s="79"/>
      <c r="U16" s="79"/>
    </row>
    <row r="17" spans="1:21" s="78" customFormat="1" ht="27.75" customHeight="1" x14ac:dyDescent="0.15">
      <c r="A17" s="63"/>
      <c r="B17" s="64"/>
      <c r="C17" s="64"/>
      <c r="D17" s="64"/>
      <c r="E17" s="64"/>
      <c r="F17" s="144"/>
      <c r="G17" s="145" t="s">
        <v>332</v>
      </c>
      <c r="H17" s="172" t="s">
        <v>333</v>
      </c>
      <c r="I17" s="68">
        <v>1680</v>
      </c>
      <c r="J17" s="68">
        <v>1920</v>
      </c>
      <c r="K17" s="68">
        <f>SUM(I17-J17)</f>
        <v>-240</v>
      </c>
      <c r="L17" s="169"/>
      <c r="O17" s="169"/>
      <c r="Q17" s="169"/>
      <c r="S17" s="79"/>
      <c r="T17" s="79"/>
      <c r="U17" s="79"/>
    </row>
    <row r="18" spans="1:21" s="78" customFormat="1" ht="27.75" customHeight="1" x14ac:dyDescent="0.15">
      <c r="A18" s="63"/>
      <c r="B18" s="64"/>
      <c r="C18" s="64"/>
      <c r="D18" s="64"/>
      <c r="E18" s="64"/>
      <c r="F18" s="144"/>
      <c r="G18" s="145" t="s">
        <v>334</v>
      </c>
      <c r="H18" s="172" t="s">
        <v>335</v>
      </c>
      <c r="I18" s="68">
        <v>23520</v>
      </c>
      <c r="J18" s="68">
        <v>21840</v>
      </c>
      <c r="K18" s="68">
        <f t="shared" si="0"/>
        <v>1680</v>
      </c>
      <c r="L18" s="169"/>
      <c r="N18" s="289" t="s">
        <v>643</v>
      </c>
      <c r="O18" s="290"/>
      <c r="Q18" s="169"/>
      <c r="S18" s="79"/>
      <c r="T18" s="79"/>
      <c r="U18" s="79"/>
    </row>
    <row r="19" spans="1:21" s="78" customFormat="1" ht="27.75" customHeight="1" x14ac:dyDescent="0.15">
      <c r="A19" s="63"/>
      <c r="B19" s="64"/>
      <c r="C19" s="64"/>
      <c r="D19" s="64"/>
      <c r="E19" s="64"/>
      <c r="F19" s="144"/>
      <c r="G19" s="145" t="s">
        <v>336</v>
      </c>
      <c r="H19" s="172" t="s">
        <v>337</v>
      </c>
      <c r="I19" s="68">
        <v>73603</v>
      </c>
      <c r="J19" s="68">
        <v>72957</v>
      </c>
      <c r="K19" s="68">
        <f t="shared" si="0"/>
        <v>646</v>
      </c>
      <c r="L19" s="169"/>
      <c r="N19" s="173" t="s">
        <v>644</v>
      </c>
      <c r="O19" s="174">
        <v>1200</v>
      </c>
      <c r="Q19" s="169">
        <v>12000</v>
      </c>
      <c r="S19" s="79"/>
      <c r="T19" s="216"/>
      <c r="U19" s="216"/>
    </row>
    <row r="20" spans="1:21" s="78" customFormat="1" ht="27.75" customHeight="1" x14ac:dyDescent="0.15">
      <c r="A20" s="63"/>
      <c r="B20" s="64"/>
      <c r="C20" s="64"/>
      <c r="D20" s="64"/>
      <c r="E20" s="64"/>
      <c r="F20" s="144"/>
      <c r="G20" s="145" t="s">
        <v>338</v>
      </c>
      <c r="H20" s="172" t="s">
        <v>339</v>
      </c>
      <c r="I20" s="68">
        <v>8909</v>
      </c>
      <c r="J20" s="68">
        <v>9828</v>
      </c>
      <c r="K20" s="68">
        <f t="shared" si="0"/>
        <v>-919</v>
      </c>
      <c r="L20" s="169"/>
      <c r="N20" s="173" t="s">
        <v>638</v>
      </c>
      <c r="O20" s="174">
        <v>458145</v>
      </c>
      <c r="Q20" s="169">
        <v>458145</v>
      </c>
      <c r="S20" s="79"/>
      <c r="T20" s="79"/>
      <c r="U20" s="79"/>
    </row>
    <row r="21" spans="1:21" s="78" customFormat="1" ht="27.75" customHeight="1" x14ac:dyDescent="0.15">
      <c r="A21" s="63"/>
      <c r="B21" s="64"/>
      <c r="C21" s="64"/>
      <c r="D21" s="64"/>
      <c r="E21" s="64"/>
      <c r="F21" s="144"/>
      <c r="G21" s="145" t="s">
        <v>36</v>
      </c>
      <c r="H21" s="172" t="s">
        <v>699</v>
      </c>
      <c r="I21" s="68">
        <v>49444</v>
      </c>
      <c r="J21" s="68">
        <v>46724</v>
      </c>
      <c r="K21" s="68">
        <f t="shared" si="0"/>
        <v>2720</v>
      </c>
      <c r="L21" s="169"/>
      <c r="N21" s="173" t="s">
        <v>639</v>
      </c>
      <c r="O21" s="174">
        <v>22908</v>
      </c>
      <c r="Q21" s="169">
        <v>22908</v>
      </c>
      <c r="S21" s="79"/>
      <c r="T21" s="79"/>
      <c r="U21" s="79"/>
    </row>
    <row r="22" spans="1:21" s="78" customFormat="1" ht="27.75" customHeight="1" x14ac:dyDescent="0.15">
      <c r="A22" s="63"/>
      <c r="B22" s="64"/>
      <c r="C22" s="64"/>
      <c r="D22" s="64"/>
      <c r="E22" s="64"/>
      <c r="F22" s="144"/>
      <c r="G22" s="145" t="s">
        <v>35</v>
      </c>
      <c r="H22" s="172"/>
      <c r="I22" s="68">
        <f>SUBTOTAL(9,I23:I27)</f>
        <v>78315</v>
      </c>
      <c r="J22" s="68">
        <f>SUBTOTAL(9,J23:J27)</f>
        <v>76500</v>
      </c>
      <c r="K22" s="68">
        <f t="shared" si="0"/>
        <v>1815</v>
      </c>
      <c r="L22" s="169"/>
      <c r="N22" s="173" t="s">
        <v>640</v>
      </c>
      <c r="O22" s="174">
        <v>111072</v>
      </c>
      <c r="Q22" s="169">
        <v>111072</v>
      </c>
      <c r="S22" s="79"/>
      <c r="T22" s="79"/>
      <c r="U22" s="79"/>
    </row>
    <row r="23" spans="1:21" s="78" customFormat="1" ht="27.75" customHeight="1" x14ac:dyDescent="0.15">
      <c r="A23" s="63"/>
      <c r="B23" s="64"/>
      <c r="C23" s="64"/>
      <c r="D23" s="64"/>
      <c r="E23" s="64"/>
      <c r="F23" s="144"/>
      <c r="G23" s="145" t="s">
        <v>340</v>
      </c>
      <c r="H23" s="172" t="s">
        <v>700</v>
      </c>
      <c r="I23" s="68">
        <v>32243</v>
      </c>
      <c r="J23" s="68">
        <v>33408</v>
      </c>
      <c r="K23" s="68">
        <f t="shared" si="0"/>
        <v>-1165</v>
      </c>
      <c r="L23" s="169"/>
      <c r="N23" s="173" t="s">
        <v>642</v>
      </c>
      <c r="O23" s="174">
        <f>SUM(O19:O22)</f>
        <v>593325</v>
      </c>
      <c r="Q23" s="169">
        <f>SUM(Q19:Q22)</f>
        <v>604125</v>
      </c>
      <c r="S23" s="79"/>
      <c r="T23" s="79"/>
      <c r="U23" s="79"/>
    </row>
    <row r="24" spans="1:21" s="78" customFormat="1" ht="27.75" customHeight="1" x14ac:dyDescent="0.15">
      <c r="A24" s="63"/>
      <c r="B24" s="64"/>
      <c r="C24" s="64"/>
      <c r="D24" s="64"/>
      <c r="E24" s="175"/>
      <c r="F24" s="144"/>
      <c r="G24" s="145" t="s">
        <v>341</v>
      </c>
      <c r="H24" s="176" t="s">
        <v>701</v>
      </c>
      <c r="I24" s="177">
        <v>22497</v>
      </c>
      <c r="J24" s="177">
        <v>22474</v>
      </c>
      <c r="K24" s="177">
        <f t="shared" si="0"/>
        <v>23</v>
      </c>
      <c r="L24" s="178"/>
      <c r="N24" s="173" t="s">
        <v>641</v>
      </c>
      <c r="O24" s="179">
        <f>O23/12</f>
        <v>49443.75</v>
      </c>
      <c r="Q24" s="180">
        <f>Q23/12</f>
        <v>50343.75</v>
      </c>
      <c r="S24" s="79"/>
      <c r="T24" s="79"/>
      <c r="U24" s="79"/>
    </row>
    <row r="25" spans="1:21" s="80" customFormat="1" ht="27.75" customHeight="1" x14ac:dyDescent="0.15">
      <c r="A25" s="63"/>
      <c r="B25" s="64"/>
      <c r="C25" s="64"/>
      <c r="D25" s="64"/>
      <c r="E25" s="175"/>
      <c r="F25" s="144"/>
      <c r="G25" s="145" t="s">
        <v>342</v>
      </c>
      <c r="H25" s="176" t="s">
        <v>702</v>
      </c>
      <c r="I25" s="177">
        <v>2363</v>
      </c>
      <c r="J25" s="177">
        <v>2091</v>
      </c>
      <c r="K25" s="177">
        <f t="shared" si="0"/>
        <v>272</v>
      </c>
      <c r="L25" s="181"/>
      <c r="M25" s="78"/>
      <c r="N25" s="173" t="s">
        <v>645</v>
      </c>
      <c r="O25" s="174">
        <f>SUM(O23:O24)</f>
        <v>642768.75</v>
      </c>
      <c r="P25" s="78"/>
      <c r="Q25" s="169">
        <f>SUM(Q23:Q24)</f>
        <v>654468.75</v>
      </c>
      <c r="R25" s="78"/>
    </row>
    <row r="26" spans="1:21" s="79" customFormat="1" ht="27.75" customHeight="1" x14ac:dyDescent="0.15">
      <c r="A26" s="63"/>
      <c r="B26" s="64"/>
      <c r="C26" s="64"/>
      <c r="D26" s="64"/>
      <c r="E26" s="175"/>
      <c r="F26" s="144"/>
      <c r="G26" s="145" t="s">
        <v>343</v>
      </c>
      <c r="H26" s="176" t="s">
        <v>703</v>
      </c>
      <c r="I26" s="177">
        <v>10606</v>
      </c>
      <c r="J26" s="177">
        <v>11541</v>
      </c>
      <c r="K26" s="177">
        <f t="shared" si="0"/>
        <v>-935</v>
      </c>
      <c r="L26" s="169"/>
      <c r="M26" s="78"/>
      <c r="N26" s="78"/>
      <c r="O26" s="169"/>
      <c r="P26" s="78"/>
      <c r="Q26" s="169"/>
      <c r="R26" s="78"/>
    </row>
    <row r="27" spans="1:21" s="80" customFormat="1" ht="27.75" customHeight="1" x14ac:dyDescent="0.15">
      <c r="A27" s="63"/>
      <c r="B27" s="64"/>
      <c r="C27" s="64"/>
      <c r="D27" s="64"/>
      <c r="E27" s="175"/>
      <c r="F27" s="144"/>
      <c r="G27" s="182" t="s">
        <v>344</v>
      </c>
      <c r="H27" s="183" t="s">
        <v>703</v>
      </c>
      <c r="I27" s="184">
        <v>10606</v>
      </c>
      <c r="J27" s="177">
        <v>6986</v>
      </c>
      <c r="K27" s="184">
        <f t="shared" si="0"/>
        <v>3620</v>
      </c>
      <c r="L27" s="169"/>
      <c r="M27" s="78"/>
      <c r="N27" s="78"/>
      <c r="O27" s="169"/>
      <c r="P27" s="78"/>
      <c r="Q27" s="169"/>
      <c r="R27" s="78"/>
    </row>
    <row r="28" spans="1:21" s="80" customFormat="1" ht="27.75" customHeight="1" x14ac:dyDescent="0.15">
      <c r="A28" s="65"/>
      <c r="B28" s="242"/>
      <c r="C28" s="242"/>
      <c r="D28" s="242"/>
      <c r="E28" s="297" t="s">
        <v>6</v>
      </c>
      <c r="F28" s="297"/>
      <c r="G28" s="297"/>
      <c r="H28" s="185"/>
      <c r="I28" s="186">
        <f>SUBTOTAL(9,I29:I64)</f>
        <v>113054</v>
      </c>
      <c r="J28" s="186">
        <f>SUBTOTAL(9,J29:J64)</f>
        <v>122750</v>
      </c>
      <c r="K28" s="186">
        <f t="shared" si="0"/>
        <v>-9696</v>
      </c>
      <c r="L28" s="169"/>
      <c r="M28" s="78"/>
      <c r="N28" s="78"/>
      <c r="O28" s="169"/>
      <c r="P28" s="78"/>
      <c r="Q28" s="169"/>
      <c r="R28" s="78"/>
    </row>
    <row r="29" spans="1:21" s="79" customFormat="1" ht="27.75" customHeight="1" x14ac:dyDescent="0.15">
      <c r="A29" s="65"/>
      <c r="B29" s="242"/>
      <c r="C29" s="242"/>
      <c r="D29" s="242"/>
      <c r="E29" s="247"/>
      <c r="F29" s="298" t="s">
        <v>7</v>
      </c>
      <c r="G29" s="298"/>
      <c r="H29" s="187"/>
      <c r="I29" s="188">
        <f>SUBTOTAL(9,I30:I50)</f>
        <v>58956</v>
      </c>
      <c r="J29" s="189">
        <f>SUBTOTAL(9,J30:J50)</f>
        <v>64630</v>
      </c>
      <c r="K29" s="188">
        <f t="shared" si="0"/>
        <v>-5674</v>
      </c>
      <c r="L29" s="169"/>
      <c r="M29" s="78"/>
      <c r="N29" s="78"/>
      <c r="O29" s="169"/>
      <c r="P29" s="78"/>
      <c r="Q29" s="169"/>
      <c r="R29" s="78"/>
    </row>
    <row r="30" spans="1:21" s="79" customFormat="1" ht="27.75" customHeight="1" x14ac:dyDescent="0.15">
      <c r="A30" s="63"/>
      <c r="B30" s="64"/>
      <c r="C30" s="64"/>
      <c r="D30" s="64"/>
      <c r="E30" s="175"/>
      <c r="F30" s="144"/>
      <c r="G30" s="145" t="s">
        <v>345</v>
      </c>
      <c r="H30" s="176" t="s">
        <v>346</v>
      </c>
      <c r="I30" s="177">
        <v>5040</v>
      </c>
      <c r="J30" s="177">
        <v>6300</v>
      </c>
      <c r="K30" s="177">
        <f t="shared" si="0"/>
        <v>-1260</v>
      </c>
      <c r="L30" s="169"/>
      <c r="M30" s="78"/>
      <c r="N30" s="78"/>
      <c r="O30" s="169"/>
      <c r="P30" s="78"/>
      <c r="Q30" s="169"/>
      <c r="R30" s="78"/>
    </row>
    <row r="31" spans="1:21" s="79" customFormat="1" ht="27.75" customHeight="1" x14ac:dyDescent="0.15">
      <c r="A31" s="63"/>
      <c r="B31" s="64"/>
      <c r="C31" s="64"/>
      <c r="D31" s="64"/>
      <c r="E31" s="175"/>
      <c r="F31" s="144"/>
      <c r="G31" s="145" t="s">
        <v>347</v>
      </c>
      <c r="H31" s="176" t="s">
        <v>348</v>
      </c>
      <c r="I31" s="177">
        <v>9000</v>
      </c>
      <c r="J31" s="177">
        <v>9000</v>
      </c>
      <c r="K31" s="177">
        <f t="shared" si="0"/>
        <v>0</v>
      </c>
      <c r="L31" s="169"/>
      <c r="M31" s="78"/>
      <c r="N31" s="78"/>
      <c r="O31" s="169"/>
      <c r="P31" s="78"/>
      <c r="Q31" s="169"/>
      <c r="R31" s="78"/>
      <c r="S31" s="78"/>
    </row>
    <row r="32" spans="1:21" s="79" customFormat="1" ht="27.75" customHeight="1" x14ac:dyDescent="0.15">
      <c r="A32" s="63"/>
      <c r="B32" s="64"/>
      <c r="C32" s="64"/>
      <c r="D32" s="64"/>
      <c r="E32" s="175"/>
      <c r="F32" s="144"/>
      <c r="G32" s="145" t="s">
        <v>349</v>
      </c>
      <c r="H32" s="176" t="s">
        <v>350</v>
      </c>
      <c r="I32" s="177">
        <v>1800</v>
      </c>
      <c r="J32" s="177">
        <v>1800</v>
      </c>
      <c r="K32" s="177">
        <f t="shared" si="0"/>
        <v>0</v>
      </c>
      <c r="L32" s="169"/>
      <c r="M32" s="78"/>
      <c r="N32" s="78"/>
      <c r="O32" s="169"/>
      <c r="P32" s="78"/>
      <c r="Q32" s="169"/>
      <c r="R32" s="78"/>
      <c r="S32" s="78"/>
    </row>
    <row r="33" spans="1:19" s="79" customFormat="1" ht="27.75" customHeight="1" x14ac:dyDescent="0.15">
      <c r="A33" s="63"/>
      <c r="B33" s="64"/>
      <c r="C33" s="64"/>
      <c r="D33" s="64"/>
      <c r="E33" s="175"/>
      <c r="F33" s="144"/>
      <c r="G33" s="145" t="s">
        <v>351</v>
      </c>
      <c r="H33" s="176" t="s">
        <v>352</v>
      </c>
      <c r="I33" s="177">
        <v>1000</v>
      </c>
      <c r="J33" s="177">
        <v>1400</v>
      </c>
      <c r="K33" s="177">
        <f t="shared" si="0"/>
        <v>-400</v>
      </c>
      <c r="L33" s="169"/>
      <c r="M33" s="78"/>
      <c r="N33" s="78"/>
      <c r="O33" s="169"/>
      <c r="P33" s="78"/>
      <c r="Q33" s="169"/>
      <c r="R33" s="78"/>
      <c r="S33" s="218"/>
    </row>
    <row r="34" spans="1:19" s="79" customFormat="1" ht="27.75" customHeight="1" x14ac:dyDescent="0.15">
      <c r="A34" s="63"/>
      <c r="B34" s="64"/>
      <c r="C34" s="64"/>
      <c r="D34" s="64"/>
      <c r="E34" s="64"/>
      <c r="F34" s="144"/>
      <c r="G34" s="145" t="s">
        <v>353</v>
      </c>
      <c r="H34" s="176" t="s">
        <v>354</v>
      </c>
      <c r="I34" s="177">
        <v>864</v>
      </c>
      <c r="J34" s="177">
        <v>576</v>
      </c>
      <c r="K34" s="177">
        <f t="shared" si="0"/>
        <v>288</v>
      </c>
      <c r="L34" s="169"/>
      <c r="M34" s="78"/>
      <c r="N34" s="78"/>
      <c r="O34" s="169"/>
      <c r="P34" s="78"/>
      <c r="Q34" s="169"/>
      <c r="R34" s="78"/>
    </row>
    <row r="35" spans="1:19" s="79" customFormat="1" ht="27.75" customHeight="1" x14ac:dyDescent="0.15">
      <c r="A35" s="63"/>
      <c r="B35" s="64"/>
      <c r="C35" s="64"/>
      <c r="D35" s="64"/>
      <c r="E35" s="64"/>
      <c r="F35" s="144"/>
      <c r="G35" s="145" t="s">
        <v>631</v>
      </c>
      <c r="H35" s="176"/>
      <c r="I35" s="177">
        <f>SUBTOTAL(9,I36:I38)</f>
        <v>2000</v>
      </c>
      <c r="J35" s="177">
        <f>SUBTOTAL(9,J36:J38)</f>
        <v>700</v>
      </c>
      <c r="K35" s="177">
        <f t="shared" si="0"/>
        <v>1300</v>
      </c>
      <c r="L35" s="169"/>
      <c r="M35" s="78"/>
      <c r="N35" s="78"/>
      <c r="O35" s="169"/>
      <c r="P35" s="78"/>
      <c r="Q35" s="169"/>
      <c r="R35" s="78"/>
    </row>
    <row r="36" spans="1:19" s="79" customFormat="1" ht="27.75" customHeight="1" x14ac:dyDescent="0.15">
      <c r="A36" s="63"/>
      <c r="B36" s="64"/>
      <c r="C36" s="64"/>
      <c r="D36" s="64"/>
      <c r="E36" s="64"/>
      <c r="F36" s="144"/>
      <c r="G36" s="145" t="s">
        <v>355</v>
      </c>
      <c r="H36" s="190" t="s">
        <v>356</v>
      </c>
      <c r="I36" s="177">
        <v>400</v>
      </c>
      <c r="J36" s="177">
        <v>400</v>
      </c>
      <c r="K36" s="177">
        <f t="shared" si="0"/>
        <v>0</v>
      </c>
      <c r="L36" s="169"/>
      <c r="M36" s="78"/>
      <c r="N36" s="78"/>
      <c r="O36" s="169"/>
      <c r="P36" s="78"/>
      <c r="Q36" s="169"/>
      <c r="R36" s="78"/>
    </row>
    <row r="37" spans="1:19" s="79" customFormat="1" ht="27.75" customHeight="1" x14ac:dyDescent="0.15">
      <c r="A37" s="63"/>
      <c r="B37" s="64"/>
      <c r="C37" s="64"/>
      <c r="D37" s="64"/>
      <c r="E37" s="64"/>
      <c r="F37" s="144"/>
      <c r="G37" s="145" t="s">
        <v>357</v>
      </c>
      <c r="H37" s="176" t="s">
        <v>358</v>
      </c>
      <c r="I37" s="177">
        <v>200</v>
      </c>
      <c r="J37" s="177">
        <v>300</v>
      </c>
      <c r="K37" s="177">
        <f t="shared" ref="K37" si="1">SUM(I37-J37)</f>
        <v>-100</v>
      </c>
      <c r="L37" s="169"/>
      <c r="M37" s="78"/>
      <c r="N37" s="78"/>
      <c r="O37" s="169"/>
      <c r="P37" s="78"/>
      <c r="Q37" s="169"/>
      <c r="R37" s="78"/>
    </row>
    <row r="38" spans="1:19" s="79" customFormat="1" ht="27.75" customHeight="1" x14ac:dyDescent="0.15">
      <c r="A38" s="63"/>
      <c r="B38" s="64"/>
      <c r="C38" s="64"/>
      <c r="D38" s="64"/>
      <c r="E38" s="64"/>
      <c r="F38" s="144"/>
      <c r="G38" s="145" t="s">
        <v>632</v>
      </c>
      <c r="H38" s="176" t="s">
        <v>633</v>
      </c>
      <c r="I38" s="177">
        <v>1400</v>
      </c>
      <c r="J38" s="177">
        <v>0</v>
      </c>
      <c r="K38" s="177">
        <f t="shared" si="0"/>
        <v>1400</v>
      </c>
      <c r="L38" s="169"/>
      <c r="M38" s="78"/>
      <c r="N38" s="78"/>
      <c r="O38" s="169"/>
      <c r="P38" s="78"/>
      <c r="Q38" s="169"/>
      <c r="R38" s="78"/>
    </row>
    <row r="39" spans="1:19" s="79" customFormat="1" ht="27.75" customHeight="1" x14ac:dyDescent="0.15">
      <c r="A39" s="63"/>
      <c r="B39" s="64"/>
      <c r="C39" s="64"/>
      <c r="D39" s="64"/>
      <c r="E39" s="64"/>
      <c r="F39" s="144"/>
      <c r="G39" s="145" t="s">
        <v>359</v>
      </c>
      <c r="H39" s="176" t="s">
        <v>360</v>
      </c>
      <c r="I39" s="177">
        <v>8064</v>
      </c>
      <c r="J39" s="177">
        <v>8736</v>
      </c>
      <c r="K39" s="177">
        <f t="shared" si="0"/>
        <v>-672</v>
      </c>
      <c r="L39" s="169"/>
      <c r="M39" s="78"/>
      <c r="N39" s="78"/>
      <c r="O39" s="169"/>
      <c r="P39" s="78"/>
      <c r="Q39" s="169"/>
      <c r="R39" s="78"/>
    </row>
    <row r="40" spans="1:19" s="79" customFormat="1" ht="27.75" customHeight="1" x14ac:dyDescent="0.15">
      <c r="A40" s="191"/>
      <c r="B40" s="192"/>
      <c r="C40" s="192"/>
      <c r="D40" s="192"/>
      <c r="E40" s="192"/>
      <c r="F40" s="144"/>
      <c r="G40" s="145" t="s">
        <v>361</v>
      </c>
      <c r="H40" s="176" t="s">
        <v>362</v>
      </c>
      <c r="I40" s="177">
        <v>19500</v>
      </c>
      <c r="J40" s="177">
        <v>24500</v>
      </c>
      <c r="K40" s="177">
        <f t="shared" si="0"/>
        <v>-5000</v>
      </c>
      <c r="L40" s="169"/>
      <c r="M40" s="78"/>
      <c r="N40" s="78"/>
      <c r="O40" s="169"/>
      <c r="P40" s="78"/>
      <c r="Q40" s="169"/>
      <c r="R40" s="78"/>
    </row>
    <row r="41" spans="1:19" s="79" customFormat="1" ht="27.75" customHeight="1" x14ac:dyDescent="0.15">
      <c r="A41" s="63"/>
      <c r="B41" s="64"/>
      <c r="C41" s="64"/>
      <c r="D41" s="64"/>
      <c r="E41" s="64"/>
      <c r="F41" s="144"/>
      <c r="G41" s="145" t="s">
        <v>363</v>
      </c>
      <c r="H41" s="176" t="s">
        <v>364</v>
      </c>
      <c r="I41" s="177">
        <v>165</v>
      </c>
      <c r="J41" s="177">
        <v>234</v>
      </c>
      <c r="K41" s="177">
        <f t="shared" si="0"/>
        <v>-69</v>
      </c>
      <c r="L41" s="169"/>
      <c r="M41" s="78"/>
      <c r="N41" s="78"/>
      <c r="O41" s="169"/>
      <c r="P41" s="78"/>
      <c r="Q41" s="169"/>
      <c r="R41" s="78"/>
      <c r="S41" s="81"/>
    </row>
    <row r="42" spans="1:19" s="80" customFormat="1" ht="27.75" customHeight="1" x14ac:dyDescent="0.15">
      <c r="A42" s="63"/>
      <c r="B42" s="64"/>
      <c r="C42" s="64"/>
      <c r="D42" s="64"/>
      <c r="E42" s="64"/>
      <c r="F42" s="144"/>
      <c r="G42" s="145" t="s">
        <v>365</v>
      </c>
      <c r="H42" s="176" t="s">
        <v>366</v>
      </c>
      <c r="I42" s="177">
        <v>1100</v>
      </c>
      <c r="J42" s="177">
        <v>1000</v>
      </c>
      <c r="K42" s="177">
        <f t="shared" ref="K42:K43" si="2">SUM(I42-J42)</f>
        <v>100</v>
      </c>
      <c r="L42" s="169"/>
      <c r="M42" s="78"/>
      <c r="N42" s="78"/>
      <c r="O42" s="169"/>
      <c r="P42" s="78"/>
      <c r="Q42" s="169"/>
      <c r="R42" s="78"/>
    </row>
    <row r="43" spans="1:19" s="80" customFormat="1" ht="27.75" customHeight="1" x14ac:dyDescent="0.15">
      <c r="A43" s="63"/>
      <c r="B43" s="64"/>
      <c r="C43" s="64"/>
      <c r="D43" s="64"/>
      <c r="E43" s="64"/>
      <c r="F43" s="144"/>
      <c r="G43" s="145" t="s">
        <v>635</v>
      </c>
      <c r="H43" s="176" t="s">
        <v>634</v>
      </c>
      <c r="I43" s="177">
        <v>2600</v>
      </c>
      <c r="J43" s="177">
        <v>4467</v>
      </c>
      <c r="K43" s="177">
        <f t="shared" si="2"/>
        <v>-1867</v>
      </c>
      <c r="L43" s="169"/>
      <c r="M43" s="78"/>
      <c r="N43" s="78"/>
      <c r="O43" s="169"/>
      <c r="P43" s="78"/>
      <c r="Q43" s="169"/>
      <c r="R43" s="78"/>
    </row>
    <row r="44" spans="1:19" s="80" customFormat="1" ht="27.75" customHeight="1" x14ac:dyDescent="0.15">
      <c r="A44" s="63"/>
      <c r="B44" s="64"/>
      <c r="C44" s="64"/>
      <c r="D44" s="64"/>
      <c r="E44" s="64"/>
      <c r="F44" s="144"/>
      <c r="G44" s="145" t="s">
        <v>367</v>
      </c>
      <c r="H44" s="176" t="s">
        <v>368</v>
      </c>
      <c r="I44" s="177">
        <v>840</v>
      </c>
      <c r="J44" s="177">
        <v>0</v>
      </c>
      <c r="K44" s="177">
        <f t="shared" si="0"/>
        <v>840</v>
      </c>
      <c r="L44" s="169"/>
      <c r="M44" s="78"/>
      <c r="N44" s="78"/>
      <c r="O44" s="169"/>
      <c r="P44" s="78"/>
      <c r="Q44" s="169"/>
      <c r="R44" s="78"/>
    </row>
    <row r="45" spans="1:19" s="80" customFormat="1" ht="27.75" customHeight="1" x14ac:dyDescent="0.15">
      <c r="A45" s="63"/>
      <c r="B45" s="64"/>
      <c r="C45" s="64"/>
      <c r="D45" s="64"/>
      <c r="E45" s="64"/>
      <c r="F45" s="144"/>
      <c r="G45" s="145" t="s">
        <v>369</v>
      </c>
      <c r="H45" s="176" t="s">
        <v>370</v>
      </c>
      <c r="I45" s="177">
        <v>630</v>
      </c>
      <c r="J45" s="177">
        <v>0</v>
      </c>
      <c r="K45" s="177">
        <f t="shared" si="0"/>
        <v>630</v>
      </c>
      <c r="L45" s="169"/>
      <c r="M45" s="78"/>
      <c r="N45" s="78"/>
      <c r="O45" s="169"/>
      <c r="P45" s="78"/>
      <c r="Q45" s="169"/>
      <c r="R45" s="78"/>
    </row>
    <row r="46" spans="1:19" s="79" customFormat="1" ht="27.75" customHeight="1" x14ac:dyDescent="0.15">
      <c r="A46" s="63"/>
      <c r="B46" s="64"/>
      <c r="C46" s="64"/>
      <c r="D46" s="64"/>
      <c r="E46" s="64"/>
      <c r="F46" s="144"/>
      <c r="G46" s="145" t="s">
        <v>52</v>
      </c>
      <c r="H46" s="176"/>
      <c r="I46" s="177">
        <f>SUBTOTAL(9,I47:I50)</f>
        <v>6353</v>
      </c>
      <c r="J46" s="177">
        <f>SUBTOTAL(9,J47:J50)</f>
        <v>5917</v>
      </c>
      <c r="K46" s="177">
        <f t="shared" si="0"/>
        <v>436</v>
      </c>
      <c r="L46" s="169"/>
      <c r="M46" s="78"/>
      <c r="N46" s="78"/>
      <c r="O46" s="169"/>
      <c r="P46" s="78"/>
      <c r="Q46" s="169"/>
      <c r="R46" s="78"/>
      <c r="S46" s="78"/>
    </row>
    <row r="47" spans="1:19" s="79" customFormat="1" ht="27.75" customHeight="1" x14ac:dyDescent="0.15">
      <c r="A47" s="63"/>
      <c r="B47" s="64"/>
      <c r="C47" s="64"/>
      <c r="D47" s="64"/>
      <c r="E47" s="64"/>
      <c r="F47" s="144"/>
      <c r="G47" s="145" t="s">
        <v>371</v>
      </c>
      <c r="H47" s="176" t="s">
        <v>372</v>
      </c>
      <c r="I47" s="177">
        <v>1200</v>
      </c>
      <c r="J47" s="177">
        <v>1500</v>
      </c>
      <c r="K47" s="177">
        <f t="shared" si="0"/>
        <v>-300</v>
      </c>
      <c r="L47" s="169"/>
      <c r="M47" s="78"/>
      <c r="N47" s="78"/>
      <c r="O47" s="169"/>
      <c r="P47" s="78"/>
      <c r="Q47" s="169"/>
      <c r="R47" s="78"/>
      <c r="S47" s="78"/>
    </row>
    <row r="48" spans="1:19" s="79" customFormat="1" ht="27.75" customHeight="1" x14ac:dyDescent="0.15">
      <c r="A48" s="63"/>
      <c r="B48" s="64"/>
      <c r="C48" s="64"/>
      <c r="D48" s="64"/>
      <c r="E48" s="64"/>
      <c r="F48" s="144"/>
      <c r="G48" s="145" t="s">
        <v>373</v>
      </c>
      <c r="H48" s="176" t="s">
        <v>374</v>
      </c>
      <c r="I48" s="177">
        <v>792</v>
      </c>
      <c r="J48" s="177">
        <v>1056</v>
      </c>
      <c r="K48" s="177">
        <f t="shared" si="0"/>
        <v>-264</v>
      </c>
      <c r="L48" s="169"/>
      <c r="M48" s="78"/>
      <c r="N48" s="78"/>
      <c r="O48" s="169"/>
      <c r="P48" s="78"/>
      <c r="Q48" s="169"/>
      <c r="R48" s="78"/>
      <c r="S48" s="78"/>
    </row>
    <row r="49" spans="1:21" s="79" customFormat="1" ht="27.75" customHeight="1" x14ac:dyDescent="0.15">
      <c r="A49" s="63"/>
      <c r="B49" s="64"/>
      <c r="C49" s="64"/>
      <c r="D49" s="64"/>
      <c r="E49" s="64"/>
      <c r="F49" s="144"/>
      <c r="G49" s="145" t="s">
        <v>375</v>
      </c>
      <c r="H49" s="176" t="s">
        <v>376</v>
      </c>
      <c r="I49" s="177">
        <v>1361</v>
      </c>
      <c r="J49" s="177">
        <v>1361</v>
      </c>
      <c r="K49" s="177">
        <f t="shared" si="0"/>
        <v>0</v>
      </c>
      <c r="L49" s="169"/>
      <c r="M49" s="78"/>
      <c r="N49" s="78"/>
      <c r="O49" s="169"/>
      <c r="P49" s="78"/>
      <c r="Q49" s="169"/>
      <c r="R49" s="78"/>
      <c r="S49" s="78"/>
      <c r="T49" s="78"/>
      <c r="U49" s="78"/>
    </row>
    <row r="50" spans="1:21" s="79" customFormat="1" ht="27.75" customHeight="1" x14ac:dyDescent="0.15">
      <c r="A50" s="63"/>
      <c r="B50" s="64"/>
      <c r="C50" s="64"/>
      <c r="D50" s="64"/>
      <c r="E50" s="64"/>
      <c r="F50" s="144"/>
      <c r="G50" s="145" t="s">
        <v>377</v>
      </c>
      <c r="H50" s="193" t="s">
        <v>378</v>
      </c>
      <c r="I50" s="177">
        <v>3000</v>
      </c>
      <c r="J50" s="177">
        <v>2000</v>
      </c>
      <c r="K50" s="177">
        <f t="shared" si="0"/>
        <v>1000</v>
      </c>
      <c r="L50" s="169"/>
      <c r="M50" s="78"/>
      <c r="N50" s="78"/>
      <c r="O50" s="169"/>
      <c r="P50" s="78"/>
      <c r="Q50" s="169"/>
      <c r="R50" s="78"/>
      <c r="S50" s="78"/>
      <c r="T50" s="218"/>
      <c r="U50" s="218"/>
    </row>
    <row r="51" spans="1:21" s="79" customFormat="1" ht="27.75" customHeight="1" x14ac:dyDescent="0.15">
      <c r="A51" s="65"/>
      <c r="B51" s="242"/>
      <c r="C51" s="242"/>
      <c r="D51" s="242"/>
      <c r="E51" s="242"/>
      <c r="F51" s="300" t="s">
        <v>33</v>
      </c>
      <c r="G51" s="300"/>
      <c r="H51" s="194"/>
      <c r="I51" s="177">
        <f>SUBTOTAL(9,I52:I62)</f>
        <v>26098</v>
      </c>
      <c r="J51" s="177">
        <f>SUBTOTAL(9,J52:J62)</f>
        <v>30120</v>
      </c>
      <c r="K51" s="177">
        <f t="shared" si="0"/>
        <v>-4022</v>
      </c>
      <c r="L51" s="169"/>
      <c r="M51" s="78"/>
      <c r="N51" s="78"/>
      <c r="O51" s="169"/>
      <c r="P51" s="78"/>
      <c r="Q51" s="169"/>
      <c r="R51" s="78"/>
      <c r="S51" s="78"/>
    </row>
    <row r="52" spans="1:21" s="79" customFormat="1" ht="27.75" customHeight="1" x14ac:dyDescent="0.15">
      <c r="A52" s="63"/>
      <c r="B52" s="64"/>
      <c r="C52" s="64"/>
      <c r="D52" s="64"/>
      <c r="E52" s="64"/>
      <c r="F52" s="144"/>
      <c r="G52" s="145" t="s">
        <v>53</v>
      </c>
      <c r="H52" s="176"/>
      <c r="I52" s="177">
        <f>SUBTOTAL(9,I53:I59)</f>
        <v>19126</v>
      </c>
      <c r="J52" s="177">
        <f>SUBTOTAL(9,J53:J59)</f>
        <v>22952</v>
      </c>
      <c r="K52" s="177">
        <f t="shared" si="0"/>
        <v>-3826</v>
      </c>
      <c r="L52" s="169"/>
      <c r="M52" s="78"/>
      <c r="N52" s="78"/>
      <c r="O52" s="169"/>
      <c r="P52" s="78"/>
      <c r="Q52" s="169"/>
      <c r="R52" s="78"/>
      <c r="S52" s="82"/>
    </row>
    <row r="53" spans="1:21" s="79" customFormat="1" ht="27.75" customHeight="1" x14ac:dyDescent="0.15">
      <c r="A53" s="63"/>
      <c r="B53" s="64"/>
      <c r="C53" s="64"/>
      <c r="D53" s="64"/>
      <c r="E53" s="64"/>
      <c r="F53" s="144"/>
      <c r="G53" s="145" t="s">
        <v>379</v>
      </c>
      <c r="H53" s="176" t="s">
        <v>380</v>
      </c>
      <c r="I53" s="177">
        <v>8400</v>
      </c>
      <c r="J53" s="177">
        <v>11112</v>
      </c>
      <c r="K53" s="177">
        <f t="shared" si="0"/>
        <v>-2712</v>
      </c>
      <c r="L53" s="169"/>
      <c r="M53" s="78"/>
      <c r="N53" s="78"/>
      <c r="O53" s="169"/>
      <c r="P53" s="78"/>
      <c r="Q53" s="169"/>
      <c r="R53" s="78"/>
      <c r="S53" s="78"/>
    </row>
    <row r="54" spans="1:21" s="80" customFormat="1" ht="27.75" customHeight="1" x14ac:dyDescent="0.15">
      <c r="A54" s="63"/>
      <c r="B54" s="64"/>
      <c r="C54" s="64"/>
      <c r="D54" s="64"/>
      <c r="E54" s="64"/>
      <c r="F54" s="144"/>
      <c r="G54" s="145" t="s">
        <v>381</v>
      </c>
      <c r="H54" s="176" t="s">
        <v>382</v>
      </c>
      <c r="I54" s="177">
        <v>4800</v>
      </c>
      <c r="J54" s="177">
        <v>5520</v>
      </c>
      <c r="K54" s="177">
        <f t="shared" si="0"/>
        <v>-720</v>
      </c>
      <c r="L54" s="169"/>
      <c r="M54" s="78"/>
      <c r="N54" s="78"/>
      <c r="O54" s="169"/>
      <c r="P54" s="78"/>
      <c r="Q54" s="169"/>
      <c r="R54" s="78"/>
    </row>
    <row r="55" spans="1:21" s="79" customFormat="1" ht="27.75" customHeight="1" x14ac:dyDescent="0.15">
      <c r="A55" s="63"/>
      <c r="B55" s="64"/>
      <c r="C55" s="64"/>
      <c r="D55" s="64"/>
      <c r="E55" s="64"/>
      <c r="F55" s="144"/>
      <c r="G55" s="145" t="s">
        <v>383</v>
      </c>
      <c r="H55" s="176"/>
      <c r="I55" s="177">
        <v>0</v>
      </c>
      <c r="J55" s="177">
        <v>892</v>
      </c>
      <c r="K55" s="177">
        <f t="shared" si="0"/>
        <v>-892</v>
      </c>
      <c r="L55" s="169"/>
      <c r="M55" s="78"/>
      <c r="N55" s="78"/>
      <c r="O55" s="169"/>
      <c r="P55" s="78"/>
      <c r="Q55" s="169"/>
      <c r="R55" s="78"/>
    </row>
    <row r="56" spans="1:21" s="79" customFormat="1" ht="27.75" customHeight="1" x14ac:dyDescent="0.15">
      <c r="A56" s="63"/>
      <c r="B56" s="64"/>
      <c r="C56" s="64"/>
      <c r="D56" s="64"/>
      <c r="E56" s="64"/>
      <c r="F56" s="144"/>
      <c r="G56" s="145" t="s">
        <v>384</v>
      </c>
      <c r="H56" s="176" t="s">
        <v>385</v>
      </c>
      <c r="I56" s="177">
        <v>1966</v>
      </c>
      <c r="J56" s="177">
        <v>1498</v>
      </c>
      <c r="K56" s="177">
        <f t="shared" si="0"/>
        <v>468</v>
      </c>
      <c r="L56" s="169"/>
      <c r="M56" s="78"/>
      <c r="N56" s="78"/>
      <c r="O56" s="169"/>
      <c r="P56" s="78"/>
      <c r="Q56" s="169"/>
      <c r="R56" s="78"/>
    </row>
    <row r="57" spans="1:21" s="79" customFormat="1" ht="27.75" customHeight="1" x14ac:dyDescent="0.15">
      <c r="A57" s="63"/>
      <c r="B57" s="64"/>
      <c r="C57" s="64"/>
      <c r="D57" s="64"/>
      <c r="E57" s="64"/>
      <c r="F57" s="144"/>
      <c r="G57" s="145" t="s">
        <v>386</v>
      </c>
      <c r="H57" s="176" t="s">
        <v>387</v>
      </c>
      <c r="I57" s="177">
        <v>600</v>
      </c>
      <c r="J57" s="177">
        <v>240</v>
      </c>
      <c r="K57" s="177">
        <f t="shared" si="0"/>
        <v>360</v>
      </c>
      <c r="L57" s="169"/>
      <c r="M57" s="78"/>
      <c r="N57" s="78"/>
      <c r="O57" s="169"/>
      <c r="P57" s="78"/>
      <c r="Q57" s="169"/>
      <c r="R57" s="78"/>
    </row>
    <row r="58" spans="1:21" s="217" customFormat="1" ht="27.75" customHeight="1" x14ac:dyDescent="0.15">
      <c r="A58" s="63"/>
      <c r="B58" s="64"/>
      <c r="C58" s="64"/>
      <c r="D58" s="64"/>
      <c r="E58" s="64"/>
      <c r="F58" s="144"/>
      <c r="G58" s="145" t="s">
        <v>388</v>
      </c>
      <c r="H58" s="176" t="s">
        <v>636</v>
      </c>
      <c r="I58" s="177">
        <v>360</v>
      </c>
      <c r="J58" s="177">
        <v>390</v>
      </c>
      <c r="K58" s="177">
        <f t="shared" si="0"/>
        <v>-30</v>
      </c>
      <c r="L58" s="169"/>
      <c r="M58" s="78"/>
      <c r="N58" s="78"/>
      <c r="O58" s="169"/>
      <c r="P58" s="78"/>
      <c r="Q58" s="169"/>
      <c r="R58" s="78"/>
    </row>
    <row r="59" spans="1:21" s="217" customFormat="1" ht="27.75" customHeight="1" x14ac:dyDescent="0.15">
      <c r="A59" s="63"/>
      <c r="B59" s="64"/>
      <c r="C59" s="64"/>
      <c r="D59" s="64"/>
      <c r="E59" s="64"/>
      <c r="F59" s="144"/>
      <c r="G59" s="145" t="s">
        <v>389</v>
      </c>
      <c r="H59" s="176" t="s">
        <v>390</v>
      </c>
      <c r="I59" s="177">
        <v>3000</v>
      </c>
      <c r="J59" s="177">
        <v>3300</v>
      </c>
      <c r="K59" s="177">
        <f t="shared" si="0"/>
        <v>-300</v>
      </c>
      <c r="L59" s="169"/>
      <c r="M59" s="78"/>
      <c r="N59" s="78"/>
      <c r="O59" s="169"/>
      <c r="P59" s="78"/>
      <c r="Q59" s="169"/>
      <c r="R59" s="78"/>
    </row>
    <row r="60" spans="1:21" s="217" customFormat="1" ht="27.75" customHeight="1" x14ac:dyDescent="0.15">
      <c r="A60" s="63"/>
      <c r="B60" s="64"/>
      <c r="C60" s="64"/>
      <c r="D60" s="64"/>
      <c r="E60" s="64"/>
      <c r="F60" s="144"/>
      <c r="G60" s="145" t="s">
        <v>37</v>
      </c>
      <c r="H60" s="176"/>
      <c r="I60" s="177">
        <f>SUBTOTAL(9,I61:I62)</f>
        <v>6972</v>
      </c>
      <c r="J60" s="177">
        <f>SUBTOTAL(9,J61:J62)</f>
        <v>7168</v>
      </c>
      <c r="K60" s="177">
        <f t="shared" si="0"/>
        <v>-196</v>
      </c>
      <c r="L60" s="169"/>
      <c r="M60" s="78"/>
      <c r="N60" s="78"/>
      <c r="O60" s="169"/>
      <c r="P60" s="78"/>
      <c r="Q60" s="169"/>
      <c r="R60" s="78"/>
    </row>
    <row r="61" spans="1:21" s="217" customFormat="1" ht="27.75" customHeight="1" x14ac:dyDescent="0.15">
      <c r="A61" s="63"/>
      <c r="B61" s="64"/>
      <c r="C61" s="64"/>
      <c r="D61" s="64"/>
      <c r="E61" s="64"/>
      <c r="F61" s="144"/>
      <c r="G61" s="145" t="s">
        <v>391</v>
      </c>
      <c r="H61" s="176" t="s">
        <v>392</v>
      </c>
      <c r="I61" s="177">
        <v>4212</v>
      </c>
      <c r="J61" s="177">
        <v>4860</v>
      </c>
      <c r="K61" s="177">
        <f t="shared" si="0"/>
        <v>-648</v>
      </c>
      <c r="L61" s="169"/>
      <c r="M61" s="78"/>
      <c r="N61" s="78"/>
      <c r="O61" s="169"/>
      <c r="P61" s="78"/>
      <c r="Q61" s="169"/>
      <c r="R61" s="78"/>
    </row>
    <row r="62" spans="1:21" s="217" customFormat="1" ht="27.75" customHeight="1" x14ac:dyDescent="0.15">
      <c r="A62" s="63"/>
      <c r="B62" s="64"/>
      <c r="C62" s="64"/>
      <c r="D62" s="64"/>
      <c r="E62" s="64"/>
      <c r="F62" s="144"/>
      <c r="G62" s="145" t="s">
        <v>393</v>
      </c>
      <c r="H62" s="176" t="s">
        <v>637</v>
      </c>
      <c r="I62" s="177">
        <v>2760</v>
      </c>
      <c r="J62" s="177">
        <v>2308</v>
      </c>
      <c r="K62" s="177">
        <f t="shared" si="0"/>
        <v>452</v>
      </c>
      <c r="L62" s="169"/>
      <c r="M62" s="78"/>
      <c r="N62" s="78"/>
      <c r="O62" s="169"/>
      <c r="P62" s="78"/>
      <c r="Q62" s="169"/>
      <c r="R62" s="78"/>
    </row>
    <row r="63" spans="1:21" s="217" customFormat="1" ht="27.75" customHeight="1" x14ac:dyDescent="0.15">
      <c r="A63" s="65"/>
      <c r="B63" s="242"/>
      <c r="C63" s="242"/>
      <c r="D63" s="242"/>
      <c r="E63" s="242"/>
      <c r="F63" s="300" t="s">
        <v>77</v>
      </c>
      <c r="G63" s="300"/>
      <c r="H63" s="194"/>
      <c r="I63" s="177">
        <f>SUBTOTAL(9,I64:I64)</f>
        <v>28000</v>
      </c>
      <c r="J63" s="177">
        <f>SUBTOTAL(9,J64:J64)</f>
        <v>28000</v>
      </c>
      <c r="K63" s="177">
        <f t="shared" si="0"/>
        <v>0</v>
      </c>
      <c r="L63" s="169"/>
      <c r="M63" s="78"/>
      <c r="N63" s="78"/>
      <c r="O63" s="169"/>
      <c r="P63" s="78"/>
      <c r="Q63" s="169"/>
      <c r="R63" s="78"/>
    </row>
    <row r="64" spans="1:21" s="217" customFormat="1" ht="27.75" customHeight="1" x14ac:dyDescent="0.15">
      <c r="A64" s="63"/>
      <c r="B64" s="64"/>
      <c r="C64" s="64"/>
      <c r="D64" s="64"/>
      <c r="E64" s="64"/>
      <c r="F64" s="144"/>
      <c r="G64" s="145" t="s">
        <v>78</v>
      </c>
      <c r="H64" s="176" t="s">
        <v>258</v>
      </c>
      <c r="I64" s="184">
        <v>28000</v>
      </c>
      <c r="J64" s="184">
        <v>28000</v>
      </c>
      <c r="K64" s="184">
        <f t="shared" si="0"/>
        <v>0</v>
      </c>
      <c r="L64" s="169"/>
      <c r="M64" s="78"/>
      <c r="N64" s="78"/>
      <c r="O64" s="169"/>
      <c r="P64" s="78"/>
      <c r="Q64" s="169"/>
      <c r="R64" s="78"/>
    </row>
    <row r="65" spans="1:21" s="217" customFormat="1" ht="27.75" customHeight="1" x14ac:dyDescent="0.15">
      <c r="A65" s="65"/>
      <c r="B65" s="242"/>
      <c r="C65" s="242"/>
      <c r="D65" s="242"/>
      <c r="E65" s="297" t="s">
        <v>80</v>
      </c>
      <c r="F65" s="297"/>
      <c r="G65" s="297"/>
      <c r="H65" s="185"/>
      <c r="I65" s="186">
        <f>SUBTOTAL(9,I66:I67)</f>
        <v>16800</v>
      </c>
      <c r="J65" s="186">
        <f>SUBTOTAL(9,J66:J67)</f>
        <v>15600</v>
      </c>
      <c r="K65" s="186">
        <f t="shared" si="0"/>
        <v>1200</v>
      </c>
      <c r="L65" s="169"/>
      <c r="M65" s="78"/>
      <c r="N65" s="78"/>
      <c r="O65" s="169"/>
      <c r="P65" s="78"/>
      <c r="Q65" s="169"/>
      <c r="R65" s="78"/>
    </row>
    <row r="66" spans="1:21" s="79" customFormat="1" ht="27.75" customHeight="1" x14ac:dyDescent="0.15">
      <c r="A66" s="65"/>
      <c r="B66" s="242"/>
      <c r="C66" s="242"/>
      <c r="D66" s="242"/>
      <c r="E66" s="247"/>
      <c r="F66" s="298" t="s">
        <v>10</v>
      </c>
      <c r="G66" s="298"/>
      <c r="H66" s="187"/>
      <c r="I66" s="188">
        <f>SUBTOTAL(9,I67:I67)</f>
        <v>16800</v>
      </c>
      <c r="J66" s="188">
        <f>SUBTOTAL(9,J67:J67)</f>
        <v>15600</v>
      </c>
      <c r="K66" s="188">
        <f t="shared" si="0"/>
        <v>1200</v>
      </c>
      <c r="L66" s="169"/>
      <c r="M66" s="78"/>
      <c r="N66" s="78"/>
      <c r="O66" s="169"/>
      <c r="P66" s="78"/>
      <c r="Q66" s="169"/>
      <c r="R66" s="78"/>
      <c r="S66" s="78"/>
      <c r="T66" s="78"/>
      <c r="U66" s="78"/>
    </row>
    <row r="67" spans="1:21" s="80" customFormat="1" ht="27.75" customHeight="1" x14ac:dyDescent="0.15">
      <c r="A67" s="63"/>
      <c r="B67" s="64"/>
      <c r="C67" s="64"/>
      <c r="D67" s="64"/>
      <c r="E67" s="175"/>
      <c r="F67" s="195"/>
      <c r="G67" s="182" t="s">
        <v>54</v>
      </c>
      <c r="H67" s="183" t="s">
        <v>394</v>
      </c>
      <c r="I67" s="184">
        <v>16800</v>
      </c>
      <c r="J67" s="184">
        <v>15600</v>
      </c>
      <c r="K67" s="184">
        <f t="shared" si="0"/>
        <v>1200</v>
      </c>
      <c r="L67" s="169"/>
      <c r="M67" s="78"/>
      <c r="N67" s="78"/>
      <c r="O67" s="169"/>
      <c r="P67" s="78"/>
      <c r="Q67" s="169"/>
      <c r="R67" s="78"/>
    </row>
    <row r="68" spans="1:21" s="79" customFormat="1" ht="27.75" customHeight="1" x14ac:dyDescent="0.15">
      <c r="A68" s="65"/>
      <c r="B68" s="242"/>
      <c r="C68" s="242"/>
      <c r="D68" s="242"/>
      <c r="E68" s="297" t="s">
        <v>82</v>
      </c>
      <c r="F68" s="297"/>
      <c r="G68" s="297"/>
      <c r="H68" s="185"/>
      <c r="I68" s="186">
        <f>SUBTOTAL(9,I69:I74)</f>
        <v>12120</v>
      </c>
      <c r="J68" s="196">
        <f>SUBTOTAL(9,J69:J74)</f>
        <v>11120</v>
      </c>
      <c r="K68" s="186">
        <f t="shared" si="0"/>
        <v>1000</v>
      </c>
      <c r="L68" s="169"/>
      <c r="M68" s="78"/>
      <c r="N68" s="78"/>
      <c r="O68" s="169"/>
      <c r="P68" s="78"/>
      <c r="Q68" s="169"/>
      <c r="R68" s="78"/>
    </row>
    <row r="69" spans="1:21" s="79" customFormat="1" ht="27.75" customHeight="1" x14ac:dyDescent="0.15">
      <c r="A69" s="65"/>
      <c r="B69" s="242"/>
      <c r="C69" s="242"/>
      <c r="D69" s="242"/>
      <c r="E69" s="242"/>
      <c r="F69" s="298" t="s">
        <v>62</v>
      </c>
      <c r="G69" s="298"/>
      <c r="H69" s="187"/>
      <c r="I69" s="188">
        <f>SUBTOTAL(9,I70:I70)</f>
        <v>2320</v>
      </c>
      <c r="J69" s="188">
        <f>SUBTOTAL(9,J70:J70)</f>
        <v>2320</v>
      </c>
      <c r="K69" s="188">
        <f t="shared" si="0"/>
        <v>0</v>
      </c>
      <c r="L69" s="169"/>
      <c r="M69" s="78"/>
      <c r="N69" s="78"/>
      <c r="O69" s="169"/>
      <c r="P69" s="78"/>
      <c r="Q69" s="169"/>
      <c r="R69" s="78"/>
      <c r="S69" s="78"/>
      <c r="T69" s="78"/>
      <c r="U69" s="78"/>
    </row>
    <row r="70" spans="1:21" s="79" customFormat="1" ht="27.75" customHeight="1" x14ac:dyDescent="0.15">
      <c r="A70" s="63"/>
      <c r="B70" s="64"/>
      <c r="C70" s="64"/>
      <c r="D70" s="64"/>
      <c r="E70" s="64"/>
      <c r="F70" s="144"/>
      <c r="G70" s="170" t="s">
        <v>83</v>
      </c>
      <c r="H70" s="190" t="s">
        <v>261</v>
      </c>
      <c r="I70" s="177">
        <v>2320</v>
      </c>
      <c r="J70" s="177">
        <v>2320</v>
      </c>
      <c r="K70" s="177">
        <f t="shared" si="0"/>
        <v>0</v>
      </c>
      <c r="L70" s="169"/>
      <c r="M70" s="78"/>
      <c r="N70" s="78"/>
      <c r="O70" s="169"/>
      <c r="P70" s="78"/>
      <c r="Q70" s="169"/>
      <c r="R70" s="78"/>
      <c r="S70" s="78"/>
      <c r="T70" s="78"/>
      <c r="U70" s="78"/>
    </row>
    <row r="71" spans="1:21" s="79" customFormat="1" ht="27.75" customHeight="1" x14ac:dyDescent="0.15">
      <c r="A71" s="65"/>
      <c r="B71" s="242"/>
      <c r="C71" s="242"/>
      <c r="D71" s="242"/>
      <c r="E71" s="242"/>
      <c r="F71" s="300" t="s">
        <v>84</v>
      </c>
      <c r="G71" s="300"/>
      <c r="H71" s="194"/>
      <c r="I71" s="177">
        <f>SUBTOTAL(9,I72:I72)</f>
        <v>5000</v>
      </c>
      <c r="J71" s="177">
        <f>SUBTOTAL(9,J72:J72)</f>
        <v>4000</v>
      </c>
      <c r="K71" s="177">
        <f t="shared" si="0"/>
        <v>1000</v>
      </c>
      <c r="L71" s="169"/>
      <c r="M71" s="78"/>
      <c r="N71" s="78"/>
      <c r="O71" s="169"/>
      <c r="P71" s="78"/>
      <c r="Q71" s="169"/>
      <c r="R71" s="78"/>
      <c r="S71" s="78"/>
      <c r="T71" s="78"/>
      <c r="U71" s="78"/>
    </row>
    <row r="72" spans="1:21" s="79" customFormat="1" ht="27.75" customHeight="1" x14ac:dyDescent="0.15">
      <c r="A72" s="63"/>
      <c r="B72" s="64"/>
      <c r="C72" s="64"/>
      <c r="D72" s="64"/>
      <c r="E72" s="64"/>
      <c r="F72" s="144"/>
      <c r="G72" s="145" t="s">
        <v>55</v>
      </c>
      <c r="H72" s="176" t="s">
        <v>395</v>
      </c>
      <c r="I72" s="177">
        <v>5000</v>
      </c>
      <c r="J72" s="177">
        <v>4000</v>
      </c>
      <c r="K72" s="177">
        <f t="shared" si="0"/>
        <v>1000</v>
      </c>
      <c r="L72" s="169"/>
      <c r="M72" s="78"/>
      <c r="N72" s="78"/>
      <c r="O72" s="169"/>
      <c r="P72" s="78"/>
      <c r="Q72" s="169"/>
      <c r="R72" s="78"/>
      <c r="S72" s="78"/>
      <c r="T72" s="78"/>
      <c r="U72" s="78"/>
    </row>
    <row r="73" spans="1:21" s="79" customFormat="1" ht="27.75" customHeight="1" x14ac:dyDescent="0.15">
      <c r="A73" s="65"/>
      <c r="B73" s="242"/>
      <c r="C73" s="242"/>
      <c r="D73" s="242"/>
      <c r="E73" s="242"/>
      <c r="F73" s="300" t="s">
        <v>56</v>
      </c>
      <c r="G73" s="300"/>
      <c r="H73" s="194"/>
      <c r="I73" s="177">
        <f>SUBTOTAL(9,I74:I74)</f>
        <v>4800</v>
      </c>
      <c r="J73" s="177">
        <f>SUBTOTAL(9,J74:J74)</f>
        <v>4800</v>
      </c>
      <c r="K73" s="177">
        <f t="shared" si="0"/>
        <v>0</v>
      </c>
      <c r="L73" s="169"/>
      <c r="M73" s="78"/>
      <c r="N73" s="78"/>
      <c r="O73" s="169"/>
      <c r="P73" s="78"/>
      <c r="Q73" s="169"/>
      <c r="R73" s="78"/>
      <c r="S73" s="78"/>
      <c r="T73" s="78"/>
      <c r="U73" s="78"/>
    </row>
    <row r="74" spans="1:21" s="80" customFormat="1" ht="27.75" customHeight="1" x14ac:dyDescent="0.15">
      <c r="A74" s="63"/>
      <c r="B74" s="64"/>
      <c r="C74" s="64"/>
      <c r="D74" s="64"/>
      <c r="E74" s="40"/>
      <c r="F74" s="195"/>
      <c r="G74" s="197" t="s">
        <v>57</v>
      </c>
      <c r="H74" s="183" t="s">
        <v>259</v>
      </c>
      <c r="I74" s="184">
        <v>4800</v>
      </c>
      <c r="J74" s="184">
        <v>4800</v>
      </c>
      <c r="K74" s="184">
        <f t="shared" si="0"/>
        <v>0</v>
      </c>
      <c r="L74" s="169"/>
      <c r="M74" s="78"/>
      <c r="N74" s="78"/>
      <c r="O74" s="169"/>
      <c r="P74" s="78"/>
      <c r="Q74" s="169"/>
      <c r="R74" s="78"/>
    </row>
    <row r="75" spans="1:21" s="79" customFormat="1" ht="27.75" customHeight="1" x14ac:dyDescent="0.15">
      <c r="A75" s="65"/>
      <c r="B75" s="242"/>
      <c r="C75" s="242"/>
      <c r="D75" s="242"/>
      <c r="E75" s="297" t="s">
        <v>68</v>
      </c>
      <c r="F75" s="297"/>
      <c r="G75" s="297"/>
      <c r="H75" s="185"/>
      <c r="I75" s="186">
        <f>SUBTOTAL(9,I76:I78)</f>
        <v>33600</v>
      </c>
      <c r="J75" s="196">
        <f>SUBTOTAL(9,J76:J78)</f>
        <v>33600</v>
      </c>
      <c r="K75" s="186">
        <f t="shared" ref="K75:K78" si="3">SUM(I75-J75)</f>
        <v>0</v>
      </c>
      <c r="L75" s="169"/>
      <c r="M75" s="78"/>
      <c r="N75" s="78"/>
      <c r="O75" s="169"/>
      <c r="P75" s="78"/>
      <c r="Q75" s="169"/>
      <c r="R75" s="78"/>
    </row>
    <row r="76" spans="1:21" s="79" customFormat="1" ht="27.75" customHeight="1" x14ac:dyDescent="0.15">
      <c r="A76" s="65"/>
      <c r="B76" s="242"/>
      <c r="C76" s="242"/>
      <c r="D76" s="242"/>
      <c r="E76" s="248"/>
      <c r="F76" s="298" t="s">
        <v>69</v>
      </c>
      <c r="G76" s="298"/>
      <c r="H76" s="187"/>
      <c r="I76" s="188">
        <f>SUBTOTAL(9,I77:I78)</f>
        <v>33600</v>
      </c>
      <c r="J76" s="188">
        <f>SUBTOTAL(9,J77:J78)</f>
        <v>33600</v>
      </c>
      <c r="K76" s="188">
        <f t="shared" si="3"/>
        <v>0</v>
      </c>
      <c r="L76" s="169"/>
      <c r="M76" s="78"/>
      <c r="N76" s="78"/>
      <c r="O76" s="169"/>
      <c r="P76" s="78"/>
      <c r="Q76" s="169"/>
      <c r="R76" s="78"/>
    </row>
    <row r="77" spans="1:21" s="81" customFormat="1" ht="27.75" customHeight="1" x14ac:dyDescent="0.15">
      <c r="A77" s="63"/>
      <c r="B77" s="64"/>
      <c r="C77" s="64"/>
      <c r="D77" s="64"/>
      <c r="E77" s="175"/>
      <c r="F77" s="144"/>
      <c r="G77" s="170" t="s">
        <v>70</v>
      </c>
      <c r="H77" s="176" t="s">
        <v>85</v>
      </c>
      <c r="I77" s="177">
        <v>16800</v>
      </c>
      <c r="J77" s="177">
        <v>16800</v>
      </c>
      <c r="K77" s="177">
        <f t="shared" si="3"/>
        <v>0</v>
      </c>
      <c r="L77" s="169"/>
      <c r="M77" s="78"/>
      <c r="N77" s="78"/>
      <c r="O77" s="169"/>
      <c r="P77" s="78"/>
      <c r="Q77" s="169"/>
      <c r="R77" s="78"/>
      <c r="S77" s="78"/>
      <c r="T77" s="78"/>
      <c r="U77" s="78"/>
    </row>
    <row r="78" spans="1:21" s="78" customFormat="1" ht="27.75" customHeight="1" x14ac:dyDescent="0.15">
      <c r="A78" s="63"/>
      <c r="B78" s="64"/>
      <c r="C78" s="64"/>
      <c r="D78" s="64"/>
      <c r="E78" s="198"/>
      <c r="F78" s="195"/>
      <c r="G78" s="197" t="s">
        <v>71</v>
      </c>
      <c r="H78" s="183" t="s">
        <v>85</v>
      </c>
      <c r="I78" s="184">
        <v>16800</v>
      </c>
      <c r="J78" s="184">
        <v>16800</v>
      </c>
      <c r="K78" s="184">
        <f t="shared" si="3"/>
        <v>0</v>
      </c>
      <c r="L78" s="169"/>
      <c r="O78" s="169"/>
      <c r="Q78" s="169"/>
    </row>
    <row r="79" spans="1:21" s="79" customFormat="1" ht="27.75" customHeight="1" x14ac:dyDescent="0.15">
      <c r="A79" s="65"/>
      <c r="B79" s="242"/>
      <c r="C79" s="242"/>
      <c r="D79" s="242"/>
      <c r="E79" s="278" t="s">
        <v>399</v>
      </c>
      <c r="F79" s="278"/>
      <c r="G79" s="278"/>
      <c r="H79" s="185"/>
      <c r="I79" s="186">
        <f>SUBTOTAL(9,I80:I81)</f>
        <v>3567</v>
      </c>
      <c r="J79" s="196">
        <f>SUBTOTAL(9,J80:J81)</f>
        <v>0</v>
      </c>
      <c r="K79" s="186">
        <f t="shared" si="0"/>
        <v>3567</v>
      </c>
      <c r="L79" s="169"/>
      <c r="M79" s="78"/>
      <c r="N79" s="78"/>
      <c r="O79" s="169"/>
      <c r="P79" s="78"/>
      <c r="Q79" s="169"/>
      <c r="R79" s="78"/>
    </row>
    <row r="80" spans="1:21" s="79" customFormat="1" ht="27.75" customHeight="1" x14ac:dyDescent="0.15">
      <c r="A80" s="65"/>
      <c r="B80" s="242"/>
      <c r="C80" s="242"/>
      <c r="D80" s="242"/>
      <c r="E80" s="248"/>
      <c r="F80" s="286" t="s">
        <v>396</v>
      </c>
      <c r="G80" s="286"/>
      <c r="H80" s="187"/>
      <c r="I80" s="188">
        <f>SUBTOTAL(9,I81:I81)</f>
        <v>3567</v>
      </c>
      <c r="J80" s="188">
        <f>SUBTOTAL(9,J81:J81)</f>
        <v>0</v>
      </c>
      <c r="K80" s="188">
        <f t="shared" si="0"/>
        <v>3567</v>
      </c>
      <c r="L80" s="169"/>
      <c r="M80" s="78"/>
      <c r="N80" s="78"/>
      <c r="O80" s="169"/>
      <c r="P80" s="78"/>
      <c r="Q80" s="169"/>
      <c r="R80" s="78"/>
    </row>
    <row r="81" spans="1:21" s="78" customFormat="1" ht="27.75" customHeight="1" x14ac:dyDescent="0.15">
      <c r="A81" s="63"/>
      <c r="B81" s="64"/>
      <c r="C81" s="64"/>
      <c r="D81" s="40"/>
      <c r="E81" s="198"/>
      <c r="F81" s="195"/>
      <c r="G81" s="249" t="s">
        <v>397</v>
      </c>
      <c r="H81" s="199" t="s">
        <v>398</v>
      </c>
      <c r="I81" s="68">
        <v>3567</v>
      </c>
      <c r="J81" s="177">
        <v>0</v>
      </c>
      <c r="K81" s="184">
        <f t="shared" si="0"/>
        <v>3567</v>
      </c>
      <c r="L81" s="169"/>
      <c r="O81" s="169"/>
      <c r="Q81" s="169"/>
    </row>
    <row r="82" spans="1:21" s="82" customFormat="1" ht="27.75" customHeight="1" x14ac:dyDescent="0.15">
      <c r="A82" s="65"/>
      <c r="B82" s="242"/>
      <c r="C82" s="242"/>
      <c r="D82" s="278" t="s">
        <v>24</v>
      </c>
      <c r="E82" s="278"/>
      <c r="F82" s="278"/>
      <c r="G82" s="278"/>
      <c r="H82" s="46"/>
      <c r="I82" s="60">
        <f>SUBTOTAL(9,I83:I107)</f>
        <v>158000</v>
      </c>
      <c r="J82" s="60">
        <f>SUBTOTAL(9,J83:J107)</f>
        <v>158000</v>
      </c>
      <c r="K82" s="62">
        <f t="shared" ref="K82:K144" si="4">SUM(I82-J82)</f>
        <v>0</v>
      </c>
      <c r="L82" s="169"/>
      <c r="M82" s="78"/>
      <c r="N82" s="78"/>
      <c r="O82" s="169"/>
      <c r="P82" s="78"/>
      <c r="Q82" s="169"/>
      <c r="R82" s="78"/>
      <c r="S82" s="78"/>
      <c r="T82" s="78"/>
      <c r="U82" s="78"/>
    </row>
    <row r="83" spans="1:21" s="79" customFormat="1" ht="27.75" customHeight="1" x14ac:dyDescent="0.15">
      <c r="A83" s="65"/>
      <c r="B83" s="242"/>
      <c r="C83" s="242"/>
      <c r="D83" s="244"/>
      <c r="E83" s="278" t="s">
        <v>6</v>
      </c>
      <c r="F83" s="278"/>
      <c r="G83" s="278"/>
      <c r="H83" s="70"/>
      <c r="I83" s="60">
        <f>SUBTOTAL(9,I84:I92)</f>
        <v>8220</v>
      </c>
      <c r="J83" s="60">
        <f>SUBTOTAL(9,J84:J92)</f>
        <v>7740</v>
      </c>
      <c r="K83" s="62">
        <f t="shared" si="4"/>
        <v>480</v>
      </c>
      <c r="L83" s="169"/>
      <c r="M83" s="78"/>
      <c r="N83" s="78"/>
      <c r="O83" s="169"/>
      <c r="P83" s="78"/>
      <c r="Q83" s="169"/>
      <c r="R83" s="78"/>
    </row>
    <row r="84" spans="1:21" s="79" customFormat="1" ht="27.75" customHeight="1" x14ac:dyDescent="0.15">
      <c r="A84" s="65"/>
      <c r="B84" s="242"/>
      <c r="C84" s="242"/>
      <c r="D84" s="242"/>
      <c r="E84" s="242"/>
      <c r="F84" s="286" t="s">
        <v>76</v>
      </c>
      <c r="G84" s="286"/>
      <c r="H84" s="71"/>
      <c r="I84" s="72">
        <f>SUBTOTAL(9,I85:I85)</f>
        <v>1300</v>
      </c>
      <c r="J84" s="72">
        <f>SUBTOTAL(9,J85:J85)</f>
        <v>1300</v>
      </c>
      <c r="K84" s="61">
        <f t="shared" si="4"/>
        <v>0</v>
      </c>
      <c r="L84" s="169"/>
      <c r="M84" s="78"/>
      <c r="N84" s="78"/>
      <c r="O84" s="169"/>
      <c r="P84" s="78"/>
      <c r="Q84" s="169"/>
      <c r="R84" s="78"/>
    </row>
    <row r="85" spans="1:21" s="79" customFormat="1" ht="27.75" customHeight="1" x14ac:dyDescent="0.15">
      <c r="A85" s="63"/>
      <c r="B85" s="64"/>
      <c r="C85" s="64"/>
      <c r="D85" s="64"/>
      <c r="E85" s="64"/>
      <c r="F85" s="66"/>
      <c r="G85" s="249" t="s">
        <v>695</v>
      </c>
      <c r="H85" s="67" t="s">
        <v>119</v>
      </c>
      <c r="I85" s="68">
        <v>1300</v>
      </c>
      <c r="J85" s="68">
        <v>1300</v>
      </c>
      <c r="K85" s="61">
        <f t="shared" si="4"/>
        <v>0</v>
      </c>
      <c r="L85" s="169"/>
      <c r="M85" s="78"/>
      <c r="N85" s="78"/>
      <c r="O85" s="169"/>
      <c r="P85" s="78"/>
      <c r="Q85" s="169"/>
      <c r="R85" s="78"/>
    </row>
    <row r="86" spans="1:21" s="79" customFormat="1" ht="27.75" customHeight="1" x14ac:dyDescent="0.15">
      <c r="A86" s="65"/>
      <c r="B86" s="242"/>
      <c r="C86" s="242"/>
      <c r="D86" s="242"/>
      <c r="E86" s="242"/>
      <c r="F86" s="279" t="s">
        <v>20</v>
      </c>
      <c r="G86" s="279"/>
      <c r="H86" s="124"/>
      <c r="I86" s="68">
        <f>SUBTOTAL(9,I87:I92)</f>
        <v>6920</v>
      </c>
      <c r="J86" s="68">
        <f>SUBTOTAL(9,J87:J92)</f>
        <v>6440</v>
      </c>
      <c r="K86" s="61">
        <f t="shared" si="4"/>
        <v>480</v>
      </c>
      <c r="L86" s="169"/>
      <c r="M86" s="78"/>
      <c r="N86" s="78"/>
      <c r="O86" s="169"/>
      <c r="P86" s="78"/>
      <c r="Q86" s="169"/>
      <c r="R86" s="78"/>
    </row>
    <row r="87" spans="1:21" s="79" customFormat="1" ht="27.75" customHeight="1" x14ac:dyDescent="0.15">
      <c r="A87" s="63"/>
      <c r="B87" s="64"/>
      <c r="C87" s="64"/>
      <c r="D87" s="64"/>
      <c r="E87" s="64"/>
      <c r="F87" s="66"/>
      <c r="G87" s="246" t="s">
        <v>60</v>
      </c>
      <c r="H87" s="67" t="s">
        <v>59</v>
      </c>
      <c r="I87" s="68">
        <f>SUBTOTAL(9,I88:I92)</f>
        <v>6920</v>
      </c>
      <c r="J87" s="68">
        <f>SUBTOTAL(9,J88:J92)</f>
        <v>6440</v>
      </c>
      <c r="K87" s="61">
        <f t="shared" si="4"/>
        <v>480</v>
      </c>
      <c r="L87" s="169"/>
      <c r="M87" s="78"/>
      <c r="N87" s="78"/>
      <c r="O87" s="169"/>
      <c r="P87" s="78"/>
      <c r="Q87" s="169"/>
      <c r="R87" s="78"/>
    </row>
    <row r="88" spans="1:21" s="78" customFormat="1" ht="27.75" customHeight="1" x14ac:dyDescent="0.15">
      <c r="A88" s="63"/>
      <c r="B88" s="64"/>
      <c r="C88" s="64"/>
      <c r="D88" s="64"/>
      <c r="E88" s="64"/>
      <c r="F88" s="66"/>
      <c r="G88" s="249" t="s">
        <v>400</v>
      </c>
      <c r="H88" s="67" t="s">
        <v>401</v>
      </c>
      <c r="I88" s="68">
        <v>700</v>
      </c>
      <c r="J88" s="68">
        <v>700</v>
      </c>
      <c r="K88" s="61">
        <f t="shared" si="4"/>
        <v>0</v>
      </c>
      <c r="L88" s="169"/>
      <c r="O88" s="169"/>
      <c r="Q88" s="169"/>
    </row>
    <row r="89" spans="1:21" s="78" customFormat="1" ht="27.75" customHeight="1" x14ac:dyDescent="0.15">
      <c r="A89" s="63"/>
      <c r="B89" s="64"/>
      <c r="C89" s="64"/>
      <c r="D89" s="64"/>
      <c r="E89" s="64"/>
      <c r="F89" s="66"/>
      <c r="G89" s="246" t="s">
        <v>402</v>
      </c>
      <c r="H89" s="67" t="s">
        <v>403</v>
      </c>
      <c r="I89" s="68">
        <v>500</v>
      </c>
      <c r="J89" s="68">
        <v>0</v>
      </c>
      <c r="K89" s="61">
        <f t="shared" si="4"/>
        <v>500</v>
      </c>
      <c r="L89" s="169"/>
      <c r="O89" s="169"/>
      <c r="Q89" s="169"/>
    </row>
    <row r="90" spans="1:21" s="78" customFormat="1" ht="27.75" customHeight="1" x14ac:dyDescent="0.15">
      <c r="A90" s="63"/>
      <c r="B90" s="64"/>
      <c r="C90" s="64"/>
      <c r="D90" s="64"/>
      <c r="E90" s="64"/>
      <c r="F90" s="66"/>
      <c r="G90" s="246" t="s">
        <v>404</v>
      </c>
      <c r="H90" s="67" t="s">
        <v>405</v>
      </c>
      <c r="I90" s="68">
        <v>2100</v>
      </c>
      <c r="J90" s="68">
        <v>2940</v>
      </c>
      <c r="K90" s="61">
        <f t="shared" si="4"/>
        <v>-840</v>
      </c>
      <c r="L90" s="169"/>
      <c r="O90" s="169"/>
      <c r="Q90" s="169"/>
    </row>
    <row r="91" spans="1:21" s="78" customFormat="1" ht="27.75" customHeight="1" x14ac:dyDescent="0.15">
      <c r="A91" s="63"/>
      <c r="B91" s="64"/>
      <c r="C91" s="64"/>
      <c r="D91" s="64"/>
      <c r="E91" s="64"/>
      <c r="F91" s="66"/>
      <c r="G91" s="246" t="s">
        <v>406</v>
      </c>
      <c r="H91" s="67" t="s">
        <v>407</v>
      </c>
      <c r="I91" s="68">
        <v>2520</v>
      </c>
      <c r="J91" s="68">
        <v>2800</v>
      </c>
      <c r="K91" s="61">
        <f t="shared" si="4"/>
        <v>-280</v>
      </c>
      <c r="L91" s="169"/>
      <c r="O91" s="169"/>
      <c r="Q91" s="169"/>
    </row>
    <row r="92" spans="1:21" s="79" customFormat="1" ht="27.75" customHeight="1" x14ac:dyDescent="0.15">
      <c r="A92" s="63"/>
      <c r="B92" s="64"/>
      <c r="C92" s="64"/>
      <c r="D92" s="64"/>
      <c r="E92" s="64"/>
      <c r="F92" s="66"/>
      <c r="G92" s="246" t="s">
        <v>408</v>
      </c>
      <c r="H92" s="69" t="s">
        <v>409</v>
      </c>
      <c r="I92" s="68">
        <v>1100</v>
      </c>
      <c r="J92" s="68">
        <v>0</v>
      </c>
      <c r="K92" s="61">
        <f t="shared" si="4"/>
        <v>1100</v>
      </c>
      <c r="L92" s="169"/>
      <c r="M92" s="78"/>
      <c r="N92" s="78"/>
      <c r="O92" s="169"/>
      <c r="P92" s="78"/>
      <c r="Q92" s="169"/>
      <c r="R92" s="78"/>
    </row>
    <row r="93" spans="1:21" s="79" customFormat="1" ht="27.75" customHeight="1" x14ac:dyDescent="0.15">
      <c r="A93" s="65"/>
      <c r="B93" s="242"/>
      <c r="C93" s="242"/>
      <c r="D93" s="242"/>
      <c r="E93" s="278" t="s">
        <v>9</v>
      </c>
      <c r="F93" s="278"/>
      <c r="G93" s="278"/>
      <c r="H93" s="70"/>
      <c r="I93" s="60">
        <f>SUBTOTAL(9,I94:I97)</f>
        <v>480</v>
      </c>
      <c r="J93" s="60">
        <f>SUBTOTAL(9,J94:J97)</f>
        <v>960</v>
      </c>
      <c r="K93" s="62">
        <f t="shared" si="4"/>
        <v>-480</v>
      </c>
      <c r="L93" s="169"/>
      <c r="M93" s="78"/>
      <c r="N93" s="78"/>
      <c r="O93" s="169"/>
      <c r="P93" s="78"/>
      <c r="Q93" s="169"/>
      <c r="R93" s="78"/>
    </row>
    <row r="94" spans="1:21" s="78" customFormat="1" ht="27.75" customHeight="1" x14ac:dyDescent="0.15">
      <c r="A94" s="65"/>
      <c r="B94" s="242"/>
      <c r="C94" s="242"/>
      <c r="D94" s="242"/>
      <c r="E94" s="244"/>
      <c r="F94" s="286" t="s">
        <v>10</v>
      </c>
      <c r="G94" s="286"/>
      <c r="H94" s="71"/>
      <c r="I94" s="72">
        <f>SUBTOTAL(9,I95:I97)</f>
        <v>480</v>
      </c>
      <c r="J94" s="72">
        <v>320</v>
      </c>
      <c r="K94" s="61">
        <f t="shared" si="4"/>
        <v>160</v>
      </c>
      <c r="L94" s="169"/>
      <c r="O94" s="169"/>
      <c r="Q94" s="169"/>
    </row>
    <row r="95" spans="1:21" s="78" customFormat="1" ht="27.75" customHeight="1" x14ac:dyDescent="0.15">
      <c r="A95" s="63"/>
      <c r="B95" s="64"/>
      <c r="C95" s="64"/>
      <c r="D95" s="64"/>
      <c r="E95" s="64"/>
      <c r="F95" s="66"/>
      <c r="G95" s="246" t="s">
        <v>209</v>
      </c>
      <c r="H95" s="69" t="s">
        <v>410</v>
      </c>
      <c r="I95" s="68">
        <v>160</v>
      </c>
      <c r="J95" s="68">
        <v>160</v>
      </c>
      <c r="K95" s="61">
        <f t="shared" si="4"/>
        <v>0</v>
      </c>
      <c r="L95" s="169"/>
      <c r="O95" s="169"/>
      <c r="Q95" s="169"/>
    </row>
    <row r="96" spans="1:21" s="81" customFormat="1" ht="27.75" customHeight="1" x14ac:dyDescent="0.15">
      <c r="A96" s="63"/>
      <c r="B96" s="64"/>
      <c r="C96" s="64"/>
      <c r="D96" s="64"/>
      <c r="E96" s="64"/>
      <c r="F96" s="66"/>
      <c r="G96" s="246" t="s">
        <v>211</v>
      </c>
      <c r="H96" s="69" t="s">
        <v>411</v>
      </c>
      <c r="I96" s="68">
        <v>160</v>
      </c>
      <c r="J96" s="68">
        <v>320</v>
      </c>
      <c r="K96" s="61">
        <f t="shared" si="4"/>
        <v>-160</v>
      </c>
      <c r="L96" s="169"/>
      <c r="M96" s="78"/>
      <c r="N96" s="78"/>
      <c r="O96" s="169"/>
      <c r="P96" s="78"/>
      <c r="Q96" s="169"/>
      <c r="R96" s="78"/>
      <c r="S96" s="78"/>
      <c r="T96" s="78"/>
      <c r="U96" s="78"/>
    </row>
    <row r="97" spans="1:19" s="78" customFormat="1" ht="27.75" customHeight="1" x14ac:dyDescent="0.15">
      <c r="A97" s="63"/>
      <c r="B97" s="64"/>
      <c r="C97" s="64"/>
      <c r="D97" s="64"/>
      <c r="E97" s="64"/>
      <c r="F97" s="66"/>
      <c r="G97" s="246" t="s">
        <v>213</v>
      </c>
      <c r="H97" s="69" t="s">
        <v>410</v>
      </c>
      <c r="I97" s="68">
        <v>160</v>
      </c>
      <c r="J97" s="68">
        <v>160</v>
      </c>
      <c r="K97" s="61">
        <f t="shared" si="4"/>
        <v>0</v>
      </c>
      <c r="L97" s="169"/>
      <c r="O97" s="169"/>
      <c r="Q97" s="169"/>
    </row>
    <row r="98" spans="1:19" s="78" customFormat="1" ht="27.75" customHeight="1" x14ac:dyDescent="0.15">
      <c r="A98" s="65"/>
      <c r="B98" s="242"/>
      <c r="C98" s="242"/>
      <c r="D98" s="242"/>
      <c r="E98" s="278" t="s">
        <v>8</v>
      </c>
      <c r="F98" s="278"/>
      <c r="G98" s="278"/>
      <c r="H98" s="70"/>
      <c r="I98" s="60">
        <f>SUBTOTAL(9,I99:I100)</f>
        <v>800</v>
      </c>
      <c r="J98" s="60">
        <f>SUBTOTAL(9,J99:J100)</f>
        <v>800</v>
      </c>
      <c r="K98" s="62">
        <f t="shared" si="4"/>
        <v>0</v>
      </c>
      <c r="L98" s="169"/>
      <c r="O98" s="169"/>
      <c r="Q98" s="169"/>
    </row>
    <row r="99" spans="1:19" s="78" customFormat="1" ht="27.75" customHeight="1" x14ac:dyDescent="0.15">
      <c r="A99" s="65"/>
      <c r="B99" s="242"/>
      <c r="C99" s="242"/>
      <c r="D99" s="242"/>
      <c r="E99" s="244"/>
      <c r="F99" s="286" t="s">
        <v>34</v>
      </c>
      <c r="G99" s="286"/>
      <c r="H99" s="71"/>
      <c r="I99" s="72">
        <f>SUBTOTAL(9,I100:I100)</f>
        <v>800</v>
      </c>
      <c r="J99" s="72">
        <f>SUBTOTAL(9,J100:J100)</f>
        <v>800</v>
      </c>
      <c r="K99" s="61">
        <f t="shared" si="4"/>
        <v>0</v>
      </c>
      <c r="L99" s="169"/>
      <c r="O99" s="169"/>
      <c r="Q99" s="169"/>
    </row>
    <row r="100" spans="1:19" s="78" customFormat="1" ht="27.75" customHeight="1" x14ac:dyDescent="0.15">
      <c r="A100" s="63"/>
      <c r="B100" s="64"/>
      <c r="C100" s="64"/>
      <c r="D100" s="64"/>
      <c r="E100" s="64"/>
      <c r="F100" s="66"/>
      <c r="G100" s="249" t="s">
        <v>412</v>
      </c>
      <c r="H100" s="67" t="s">
        <v>413</v>
      </c>
      <c r="I100" s="68">
        <v>800</v>
      </c>
      <c r="J100" s="68">
        <v>800</v>
      </c>
      <c r="K100" s="61">
        <f t="shared" si="4"/>
        <v>0</v>
      </c>
      <c r="L100" s="169"/>
      <c r="O100" s="169"/>
      <c r="Q100" s="169"/>
    </row>
    <row r="101" spans="1:19" s="78" customFormat="1" ht="27.75" customHeight="1" x14ac:dyDescent="0.15">
      <c r="A101" s="65"/>
      <c r="B101" s="242"/>
      <c r="C101" s="242"/>
      <c r="D101" s="242"/>
      <c r="E101" s="278" t="s">
        <v>25</v>
      </c>
      <c r="F101" s="278"/>
      <c r="G101" s="278"/>
      <c r="H101" s="70"/>
      <c r="I101" s="60">
        <f>SUBTOTAL(9,I102:I107)</f>
        <v>148500</v>
      </c>
      <c r="J101" s="60">
        <f>SUBTOTAL(9,J102:J107)</f>
        <v>148500</v>
      </c>
      <c r="K101" s="62">
        <f t="shared" si="4"/>
        <v>0</v>
      </c>
      <c r="L101" s="169"/>
      <c r="O101" s="169"/>
      <c r="Q101" s="169"/>
    </row>
    <row r="102" spans="1:19" s="78" customFormat="1" ht="27.75" customHeight="1" x14ac:dyDescent="0.15">
      <c r="A102" s="65"/>
      <c r="B102" s="242"/>
      <c r="C102" s="242"/>
      <c r="D102" s="242"/>
      <c r="E102" s="244"/>
      <c r="F102" s="286" t="s">
        <v>41</v>
      </c>
      <c r="G102" s="286"/>
      <c r="H102" s="71"/>
      <c r="I102" s="72">
        <f>SUBTOTAL(9,I103:I107)</f>
        <v>148500</v>
      </c>
      <c r="J102" s="72">
        <f>SUBTOTAL(9,J103:J107)</f>
        <v>148500</v>
      </c>
      <c r="K102" s="61">
        <f t="shared" si="4"/>
        <v>0</v>
      </c>
      <c r="L102" s="169"/>
      <c r="O102" s="169"/>
      <c r="Q102" s="169"/>
    </row>
    <row r="103" spans="1:19" s="78" customFormat="1" ht="27.75" customHeight="1" x14ac:dyDescent="0.15">
      <c r="A103" s="65"/>
      <c r="B103" s="242"/>
      <c r="C103" s="242"/>
      <c r="D103" s="242"/>
      <c r="E103" s="242"/>
      <c r="F103" s="245"/>
      <c r="G103" s="246" t="s">
        <v>414</v>
      </c>
      <c r="H103" s="67" t="s">
        <v>415</v>
      </c>
      <c r="I103" s="68">
        <v>77000</v>
      </c>
      <c r="J103" s="68">
        <v>77000</v>
      </c>
      <c r="K103" s="61">
        <f>SUM(I103-J103)</f>
        <v>0</v>
      </c>
      <c r="L103" s="169"/>
      <c r="O103" s="169"/>
      <c r="Q103" s="169"/>
    </row>
    <row r="104" spans="1:19" s="78" customFormat="1" ht="27.75" customHeight="1" x14ac:dyDescent="0.15">
      <c r="A104" s="65"/>
      <c r="B104" s="242"/>
      <c r="C104" s="242"/>
      <c r="D104" s="242"/>
      <c r="E104" s="242"/>
      <c r="F104" s="245"/>
      <c r="G104" s="246" t="s">
        <v>416</v>
      </c>
      <c r="H104" s="67" t="s">
        <v>417</v>
      </c>
      <c r="I104" s="68">
        <v>50000</v>
      </c>
      <c r="J104" s="68">
        <v>50000</v>
      </c>
      <c r="K104" s="61">
        <f t="shared" si="4"/>
        <v>0</v>
      </c>
      <c r="L104" s="169"/>
      <c r="O104" s="169"/>
      <c r="Q104" s="169"/>
    </row>
    <row r="105" spans="1:19" s="78" customFormat="1" ht="27.75" customHeight="1" x14ac:dyDescent="0.15">
      <c r="A105" s="65"/>
      <c r="B105" s="242"/>
      <c r="C105" s="242"/>
      <c r="D105" s="242"/>
      <c r="E105" s="242"/>
      <c r="F105" s="245"/>
      <c r="G105" s="246" t="s">
        <v>61</v>
      </c>
      <c r="H105" s="67" t="s">
        <v>59</v>
      </c>
      <c r="I105" s="68">
        <f>SUBTOTAL(9,I106:I106)</f>
        <v>4000</v>
      </c>
      <c r="J105" s="68">
        <f>SUBTOTAL(9,J106:J106)</f>
        <v>4000</v>
      </c>
      <c r="K105" s="61">
        <f>SUM(I105-J105)</f>
        <v>0</v>
      </c>
      <c r="L105" s="169"/>
      <c r="O105" s="169"/>
      <c r="Q105" s="169"/>
    </row>
    <row r="106" spans="1:19" s="78" customFormat="1" ht="27.75" customHeight="1" x14ac:dyDescent="0.15">
      <c r="A106" s="63"/>
      <c r="B106" s="64"/>
      <c r="C106" s="64"/>
      <c r="D106" s="64"/>
      <c r="E106" s="64"/>
      <c r="F106" s="245"/>
      <c r="G106" s="246" t="s">
        <v>120</v>
      </c>
      <c r="H106" s="67" t="s">
        <v>121</v>
      </c>
      <c r="I106" s="68">
        <v>4000</v>
      </c>
      <c r="J106" s="68">
        <v>4000</v>
      </c>
      <c r="K106" s="61">
        <f>SUM(I106-J106)</f>
        <v>0</v>
      </c>
      <c r="L106" s="169"/>
      <c r="O106" s="169"/>
      <c r="Q106" s="169"/>
    </row>
    <row r="107" spans="1:19" s="78" customFormat="1" ht="27.75" customHeight="1" x14ac:dyDescent="0.15">
      <c r="A107" s="65"/>
      <c r="B107" s="242"/>
      <c r="C107" s="242"/>
      <c r="D107" s="242"/>
      <c r="E107" s="242"/>
      <c r="F107" s="245"/>
      <c r="G107" s="246" t="s">
        <v>122</v>
      </c>
      <c r="H107" s="67" t="s">
        <v>123</v>
      </c>
      <c r="I107" s="68">
        <v>17500</v>
      </c>
      <c r="J107" s="68">
        <v>17500</v>
      </c>
      <c r="K107" s="61">
        <f t="shared" si="4"/>
        <v>0</v>
      </c>
      <c r="L107" s="169"/>
      <c r="O107" s="169"/>
      <c r="Q107" s="169"/>
    </row>
    <row r="108" spans="1:19" s="78" customFormat="1" ht="27.75" customHeight="1" x14ac:dyDescent="0.15">
      <c r="A108" s="65"/>
      <c r="B108" s="242"/>
      <c r="C108" s="242"/>
      <c r="D108" s="278" t="s">
        <v>26</v>
      </c>
      <c r="E108" s="278"/>
      <c r="F108" s="278"/>
      <c r="G108" s="278"/>
      <c r="H108" s="46"/>
      <c r="I108" s="60">
        <f>SUBTOTAL(9,I109:I125)</f>
        <v>155000</v>
      </c>
      <c r="J108" s="60">
        <f>SUBTOTAL(9,J109:J125)</f>
        <v>155000</v>
      </c>
      <c r="K108" s="62">
        <f t="shared" si="4"/>
        <v>0</v>
      </c>
      <c r="L108" s="169"/>
      <c r="O108" s="169"/>
      <c r="Q108" s="169"/>
    </row>
    <row r="109" spans="1:19" s="78" customFormat="1" ht="27.75" customHeight="1" x14ac:dyDescent="0.15">
      <c r="A109" s="65"/>
      <c r="B109" s="242"/>
      <c r="C109" s="242"/>
      <c r="D109" s="244"/>
      <c r="E109" s="278" t="s">
        <v>6</v>
      </c>
      <c r="F109" s="278"/>
      <c r="G109" s="278"/>
      <c r="H109" s="70"/>
      <c r="I109" s="60">
        <f>SUBTOTAL(9,I110:I118)</f>
        <v>24800</v>
      </c>
      <c r="J109" s="60">
        <f>SUBTOTAL(9,J110:J118)</f>
        <v>24800</v>
      </c>
      <c r="K109" s="48">
        <f t="shared" si="4"/>
        <v>0</v>
      </c>
      <c r="L109" s="169"/>
      <c r="O109" s="169"/>
      <c r="Q109" s="169"/>
    </row>
    <row r="110" spans="1:19" s="78" customFormat="1" ht="27.75" customHeight="1" x14ac:dyDescent="0.15">
      <c r="A110" s="65"/>
      <c r="B110" s="242"/>
      <c r="C110" s="242"/>
      <c r="D110" s="242"/>
      <c r="E110" s="242"/>
      <c r="F110" s="286" t="s">
        <v>33</v>
      </c>
      <c r="G110" s="286"/>
      <c r="H110" s="71"/>
      <c r="I110" s="72">
        <f>SUBTOTAL(9,I111:I111)</f>
        <v>4000</v>
      </c>
      <c r="J110" s="72">
        <f>SUBTOTAL(9,J111:J111)</f>
        <v>4000</v>
      </c>
      <c r="K110" s="57">
        <f>SUM(I110-J110)</f>
        <v>0</v>
      </c>
      <c r="L110" s="169"/>
      <c r="O110" s="169"/>
      <c r="Q110" s="169"/>
      <c r="S110" s="81"/>
    </row>
    <row r="111" spans="1:19" s="78" customFormat="1" ht="27.75" customHeight="1" x14ac:dyDescent="0.15">
      <c r="A111" s="63"/>
      <c r="B111" s="64"/>
      <c r="C111" s="64"/>
      <c r="D111" s="64"/>
      <c r="E111" s="64"/>
      <c r="F111" s="66"/>
      <c r="G111" s="249" t="s">
        <v>418</v>
      </c>
      <c r="H111" s="67" t="s">
        <v>419</v>
      </c>
      <c r="I111" s="68">
        <v>4000</v>
      </c>
      <c r="J111" s="68">
        <v>4000</v>
      </c>
      <c r="K111" s="61">
        <f>SUM(I111-J111)</f>
        <v>0</v>
      </c>
      <c r="L111" s="169"/>
      <c r="O111" s="169"/>
      <c r="Q111" s="169"/>
    </row>
    <row r="112" spans="1:19" s="78" customFormat="1" ht="27.75" customHeight="1" x14ac:dyDescent="0.15">
      <c r="A112" s="65"/>
      <c r="B112" s="242"/>
      <c r="C112" s="242"/>
      <c r="D112" s="242"/>
      <c r="E112" s="242"/>
      <c r="F112" s="279" t="s">
        <v>20</v>
      </c>
      <c r="G112" s="279"/>
      <c r="H112" s="124"/>
      <c r="I112" s="68">
        <f>SUBTOTAL(9,I113:I118)</f>
        <v>20800</v>
      </c>
      <c r="J112" s="68">
        <f>SUBTOTAL(9,J113:J118)</f>
        <v>20800</v>
      </c>
      <c r="K112" s="61">
        <f t="shared" si="4"/>
        <v>0</v>
      </c>
      <c r="L112" s="169"/>
      <c r="O112" s="169"/>
      <c r="Q112" s="169"/>
    </row>
    <row r="113" spans="1:21" s="78" customFormat="1" ht="27.75" customHeight="1" x14ac:dyDescent="0.15">
      <c r="A113" s="63"/>
      <c r="B113" s="64"/>
      <c r="C113" s="64"/>
      <c r="D113" s="64"/>
      <c r="E113" s="64"/>
      <c r="F113" s="66"/>
      <c r="G113" s="246" t="s">
        <v>420</v>
      </c>
      <c r="H113" s="67" t="s">
        <v>421</v>
      </c>
      <c r="I113" s="68">
        <v>1155</v>
      </c>
      <c r="J113" s="68">
        <v>1155</v>
      </c>
      <c r="K113" s="61">
        <f t="shared" si="4"/>
        <v>0</v>
      </c>
      <c r="L113" s="169"/>
      <c r="O113" s="169"/>
      <c r="Q113" s="169"/>
      <c r="T113" s="81"/>
      <c r="U113" s="81"/>
    </row>
    <row r="114" spans="1:21" s="78" customFormat="1" ht="27.75" customHeight="1" x14ac:dyDescent="0.15">
      <c r="A114" s="63"/>
      <c r="B114" s="64"/>
      <c r="C114" s="64"/>
      <c r="D114" s="64"/>
      <c r="E114" s="64"/>
      <c r="F114" s="66"/>
      <c r="G114" s="246" t="s">
        <v>422</v>
      </c>
      <c r="H114" s="67" t="s">
        <v>423</v>
      </c>
      <c r="I114" s="68">
        <v>11840</v>
      </c>
      <c r="J114" s="68">
        <v>11840</v>
      </c>
      <c r="K114" s="61">
        <f>SUM(I114-J114)</f>
        <v>0</v>
      </c>
      <c r="L114" s="169"/>
      <c r="O114" s="169"/>
      <c r="Q114" s="169"/>
    </row>
    <row r="115" spans="1:21" s="78" customFormat="1" ht="27.75" customHeight="1" x14ac:dyDescent="0.15">
      <c r="A115" s="63"/>
      <c r="B115" s="64"/>
      <c r="C115" s="64"/>
      <c r="D115" s="64"/>
      <c r="E115" s="64"/>
      <c r="F115" s="66"/>
      <c r="G115" s="246" t="s">
        <v>424</v>
      </c>
      <c r="H115" s="67" t="s">
        <v>425</v>
      </c>
      <c r="I115" s="68">
        <v>1000</v>
      </c>
      <c r="J115" s="68">
        <v>1000</v>
      </c>
      <c r="K115" s="61">
        <f t="shared" si="4"/>
        <v>0</v>
      </c>
      <c r="L115" s="169"/>
      <c r="O115" s="169"/>
      <c r="Q115" s="169"/>
    </row>
    <row r="116" spans="1:21" s="78" customFormat="1" ht="27.75" customHeight="1" x14ac:dyDescent="0.15">
      <c r="A116" s="63"/>
      <c r="B116" s="64"/>
      <c r="C116" s="64"/>
      <c r="D116" s="64"/>
      <c r="E116" s="64"/>
      <c r="F116" s="66"/>
      <c r="G116" s="246" t="s">
        <v>426</v>
      </c>
      <c r="H116" s="67" t="s">
        <v>427</v>
      </c>
      <c r="I116" s="68">
        <v>1105</v>
      </c>
      <c r="J116" s="68">
        <v>1105</v>
      </c>
      <c r="K116" s="61">
        <f t="shared" si="4"/>
        <v>0</v>
      </c>
      <c r="L116" s="169"/>
      <c r="O116" s="169"/>
      <c r="Q116" s="169"/>
    </row>
    <row r="117" spans="1:21" s="78" customFormat="1" ht="27.75" customHeight="1" x14ac:dyDescent="0.15">
      <c r="A117" s="63"/>
      <c r="B117" s="64"/>
      <c r="C117" s="64"/>
      <c r="D117" s="64"/>
      <c r="E117" s="64"/>
      <c r="F117" s="66"/>
      <c r="G117" s="246" t="s">
        <v>428</v>
      </c>
      <c r="H117" s="67" t="s">
        <v>429</v>
      </c>
      <c r="I117" s="68">
        <v>700</v>
      </c>
      <c r="J117" s="68">
        <v>700</v>
      </c>
      <c r="K117" s="61">
        <f>SUM(I117-J117)</f>
        <v>0</v>
      </c>
      <c r="L117" s="169"/>
      <c r="O117" s="169"/>
      <c r="Q117" s="169"/>
    </row>
    <row r="118" spans="1:21" s="78" customFormat="1" ht="27.75" customHeight="1" x14ac:dyDescent="0.15">
      <c r="A118" s="63"/>
      <c r="B118" s="64"/>
      <c r="C118" s="64"/>
      <c r="D118" s="64"/>
      <c r="E118" s="64"/>
      <c r="F118" s="66"/>
      <c r="G118" s="246" t="s">
        <v>430</v>
      </c>
      <c r="H118" s="67" t="s">
        <v>431</v>
      </c>
      <c r="I118" s="68">
        <v>5000</v>
      </c>
      <c r="J118" s="68">
        <v>5000</v>
      </c>
      <c r="K118" s="61">
        <f t="shared" si="4"/>
        <v>0</v>
      </c>
      <c r="L118" s="169"/>
      <c r="O118" s="169"/>
      <c r="Q118" s="169"/>
    </row>
    <row r="119" spans="1:21" s="78" customFormat="1" ht="27.75" customHeight="1" x14ac:dyDescent="0.15">
      <c r="A119" s="65"/>
      <c r="B119" s="242"/>
      <c r="C119" s="242"/>
      <c r="D119" s="242"/>
      <c r="E119" s="278" t="s">
        <v>8</v>
      </c>
      <c r="F119" s="278"/>
      <c r="G119" s="278"/>
      <c r="H119" s="70"/>
      <c r="I119" s="60">
        <f>SUBTOTAL(9,I120:I122)</f>
        <v>1200</v>
      </c>
      <c r="J119" s="60">
        <f>SUBTOTAL(9,J120:J122)</f>
        <v>1200</v>
      </c>
      <c r="K119" s="62">
        <f t="shared" si="4"/>
        <v>0</v>
      </c>
      <c r="L119" s="169"/>
      <c r="O119" s="169"/>
      <c r="Q119" s="169"/>
    </row>
    <row r="120" spans="1:21" s="78" customFormat="1" ht="27.75" customHeight="1" x14ac:dyDescent="0.15">
      <c r="A120" s="65"/>
      <c r="B120" s="242"/>
      <c r="C120" s="242"/>
      <c r="D120" s="242"/>
      <c r="E120" s="244"/>
      <c r="F120" s="286" t="s">
        <v>34</v>
      </c>
      <c r="G120" s="286"/>
      <c r="H120" s="71"/>
      <c r="I120" s="72">
        <f>SUBTOTAL(9,I121:I122)</f>
        <v>1200</v>
      </c>
      <c r="J120" s="72">
        <f>SUBTOTAL(9,J121:J122)</f>
        <v>1200</v>
      </c>
      <c r="K120" s="61">
        <f t="shared" si="4"/>
        <v>0</v>
      </c>
      <c r="L120" s="169"/>
      <c r="O120" s="169"/>
      <c r="Q120" s="169"/>
    </row>
    <row r="121" spans="1:21" s="81" customFormat="1" ht="27.75" customHeight="1" x14ac:dyDescent="0.15">
      <c r="A121" s="63"/>
      <c r="B121" s="64"/>
      <c r="C121" s="64"/>
      <c r="D121" s="64"/>
      <c r="E121" s="64"/>
      <c r="F121" s="66"/>
      <c r="G121" s="249" t="s">
        <v>432</v>
      </c>
      <c r="H121" s="67" t="s">
        <v>403</v>
      </c>
      <c r="I121" s="68">
        <v>500</v>
      </c>
      <c r="J121" s="68">
        <v>500</v>
      </c>
      <c r="K121" s="61">
        <f>SUM(I121-J121)</f>
        <v>0</v>
      </c>
      <c r="L121" s="169"/>
      <c r="M121" s="78"/>
      <c r="N121" s="78"/>
      <c r="O121" s="169"/>
      <c r="P121" s="78"/>
      <c r="Q121" s="169"/>
      <c r="R121" s="78"/>
      <c r="T121" s="78"/>
      <c r="U121" s="78"/>
    </row>
    <row r="122" spans="1:21" s="78" customFormat="1" ht="27.75" customHeight="1" x14ac:dyDescent="0.15">
      <c r="A122" s="63"/>
      <c r="B122" s="64"/>
      <c r="C122" s="64"/>
      <c r="D122" s="64"/>
      <c r="E122" s="64"/>
      <c r="F122" s="66"/>
      <c r="G122" s="249" t="s">
        <v>433</v>
      </c>
      <c r="H122" s="67" t="s">
        <v>434</v>
      </c>
      <c r="I122" s="68">
        <v>700</v>
      </c>
      <c r="J122" s="68">
        <v>700</v>
      </c>
      <c r="K122" s="61">
        <f t="shared" si="4"/>
        <v>0</v>
      </c>
      <c r="L122" s="169"/>
      <c r="O122" s="169"/>
      <c r="Q122" s="169"/>
    </row>
    <row r="123" spans="1:21" s="78" customFormat="1" ht="27.75" customHeight="1" x14ac:dyDescent="0.15">
      <c r="A123" s="65"/>
      <c r="B123" s="242"/>
      <c r="C123" s="242"/>
      <c r="D123" s="242"/>
      <c r="E123" s="278" t="s">
        <v>25</v>
      </c>
      <c r="F123" s="278"/>
      <c r="G123" s="278"/>
      <c r="H123" s="46"/>
      <c r="I123" s="60">
        <f>SUBTOTAL(9,I124:I125)</f>
        <v>129000</v>
      </c>
      <c r="J123" s="60">
        <f>SUBTOTAL(9,J124:J125)</f>
        <v>129000</v>
      </c>
      <c r="K123" s="62">
        <f t="shared" si="4"/>
        <v>0</v>
      </c>
      <c r="L123" s="169"/>
      <c r="O123" s="169"/>
      <c r="Q123" s="169"/>
    </row>
    <row r="124" spans="1:21" s="78" customFormat="1" ht="27.75" customHeight="1" x14ac:dyDescent="0.15">
      <c r="A124" s="65"/>
      <c r="B124" s="242"/>
      <c r="C124" s="242"/>
      <c r="D124" s="242"/>
      <c r="E124" s="244"/>
      <c r="F124" s="286" t="s">
        <v>41</v>
      </c>
      <c r="G124" s="286"/>
      <c r="H124" s="50"/>
      <c r="I124" s="72">
        <f>SUBTOTAL(9,I125:I125)</f>
        <v>129000</v>
      </c>
      <c r="J124" s="72">
        <f>SUBTOTAL(9,J125:J125)</f>
        <v>129000</v>
      </c>
      <c r="K124" s="57">
        <f t="shared" si="4"/>
        <v>0</v>
      </c>
      <c r="L124" s="169"/>
      <c r="O124" s="169"/>
      <c r="Q124" s="169"/>
    </row>
    <row r="125" spans="1:21" s="78" customFormat="1" ht="27.75" customHeight="1" x14ac:dyDescent="0.15">
      <c r="A125" s="65"/>
      <c r="B125" s="242"/>
      <c r="C125" s="242"/>
      <c r="D125" s="242"/>
      <c r="E125" s="242"/>
      <c r="F125" s="245"/>
      <c r="G125" s="118" t="s">
        <v>435</v>
      </c>
      <c r="H125" s="67" t="s">
        <v>436</v>
      </c>
      <c r="I125" s="68">
        <v>129000</v>
      </c>
      <c r="J125" s="68">
        <v>129000</v>
      </c>
      <c r="K125" s="48">
        <f t="shared" si="4"/>
        <v>0</v>
      </c>
      <c r="L125" s="169"/>
      <c r="O125" s="169"/>
      <c r="Q125" s="169"/>
    </row>
    <row r="126" spans="1:21" s="83" customFormat="1" ht="27.75" customHeight="1" x14ac:dyDescent="0.15">
      <c r="A126" s="65"/>
      <c r="B126" s="242"/>
      <c r="C126" s="242"/>
      <c r="D126" s="278" t="s">
        <v>303</v>
      </c>
      <c r="E126" s="278"/>
      <c r="F126" s="278"/>
      <c r="G126" s="278"/>
      <c r="H126" s="46"/>
      <c r="I126" s="60">
        <f>SUBTOTAL(9,I127:I166)</f>
        <v>85500</v>
      </c>
      <c r="J126" s="60">
        <f>SUBTOTAL(9,J127:J166)</f>
        <v>85500</v>
      </c>
      <c r="K126" s="61">
        <f t="shared" si="4"/>
        <v>0</v>
      </c>
      <c r="L126" s="169"/>
      <c r="M126" s="78"/>
      <c r="N126" s="78"/>
      <c r="O126" s="169"/>
      <c r="P126" s="78"/>
      <c r="Q126" s="169"/>
      <c r="R126" s="78"/>
    </row>
    <row r="127" spans="1:21" s="83" customFormat="1" ht="27.75" customHeight="1" x14ac:dyDescent="0.15">
      <c r="A127" s="65"/>
      <c r="B127" s="242"/>
      <c r="C127" s="242"/>
      <c r="D127" s="244"/>
      <c r="E127" s="278" t="s">
        <v>6</v>
      </c>
      <c r="F127" s="278"/>
      <c r="G127" s="278"/>
      <c r="H127" s="70"/>
      <c r="I127" s="60">
        <f>SUBTOTAL(9,I128:I141)</f>
        <v>19148</v>
      </c>
      <c r="J127" s="60">
        <f>SUBTOTAL(9,J128:J141)</f>
        <v>19148</v>
      </c>
      <c r="K127" s="62">
        <f t="shared" si="4"/>
        <v>0</v>
      </c>
      <c r="L127" s="169"/>
      <c r="M127" s="78"/>
      <c r="N127" s="78"/>
      <c r="O127" s="169"/>
      <c r="P127" s="78"/>
      <c r="Q127" s="169"/>
      <c r="R127" s="78"/>
    </row>
    <row r="128" spans="1:21" s="83" customFormat="1" ht="27.75" customHeight="1" x14ac:dyDescent="0.15">
      <c r="A128" s="65"/>
      <c r="B128" s="242"/>
      <c r="C128" s="242"/>
      <c r="D128" s="242"/>
      <c r="E128" s="244"/>
      <c r="F128" s="286" t="s">
        <v>7</v>
      </c>
      <c r="G128" s="286"/>
      <c r="H128" s="71"/>
      <c r="I128" s="72">
        <f>SUBTOTAL(9,I129:I131)</f>
        <v>14560</v>
      </c>
      <c r="J128" s="72">
        <f>SUBTOTAL(9,J129:J131)</f>
        <v>14560</v>
      </c>
      <c r="K128" s="61">
        <f t="shared" si="4"/>
        <v>0</v>
      </c>
      <c r="L128" s="169"/>
      <c r="M128" s="78"/>
      <c r="N128" s="78"/>
      <c r="O128" s="169"/>
      <c r="P128" s="78"/>
      <c r="Q128" s="169"/>
      <c r="R128" s="78"/>
    </row>
    <row r="129" spans="1:18" s="83" customFormat="1" ht="27.75" customHeight="1" x14ac:dyDescent="0.15">
      <c r="A129" s="63"/>
      <c r="B129" s="64"/>
      <c r="C129" s="64"/>
      <c r="D129" s="64"/>
      <c r="E129" s="64"/>
      <c r="F129" s="66"/>
      <c r="G129" s="246" t="s">
        <v>38</v>
      </c>
      <c r="H129" s="67"/>
      <c r="I129" s="68">
        <f>SUBTOTAL(9,I130:I131)</f>
        <v>14560</v>
      </c>
      <c r="J129" s="68">
        <f>SUBTOTAL(9,J130:J131)</f>
        <v>14560</v>
      </c>
      <c r="K129" s="61">
        <f t="shared" si="4"/>
        <v>0</v>
      </c>
      <c r="L129" s="169"/>
      <c r="M129" s="78"/>
      <c r="N129" s="78"/>
      <c r="O129" s="169"/>
      <c r="P129" s="78"/>
      <c r="Q129" s="169"/>
      <c r="R129" s="78"/>
    </row>
    <row r="130" spans="1:18" s="83" customFormat="1" ht="27.75" customHeight="1" x14ac:dyDescent="0.15">
      <c r="A130" s="63"/>
      <c r="B130" s="64"/>
      <c r="C130" s="64"/>
      <c r="D130" s="64"/>
      <c r="E130" s="64"/>
      <c r="F130" s="245"/>
      <c r="G130" s="246" t="s">
        <v>196</v>
      </c>
      <c r="H130" s="67" t="s">
        <v>86</v>
      </c>
      <c r="I130" s="68">
        <v>13860</v>
      </c>
      <c r="J130" s="68">
        <v>13860</v>
      </c>
      <c r="K130" s="61">
        <f t="shared" si="4"/>
        <v>0</v>
      </c>
      <c r="L130" s="169"/>
      <c r="M130" s="78"/>
      <c r="N130" s="78"/>
      <c r="O130" s="169"/>
      <c r="P130" s="78"/>
      <c r="Q130" s="169"/>
      <c r="R130" s="78"/>
    </row>
    <row r="131" spans="1:18" s="83" customFormat="1" ht="27.75" customHeight="1" x14ac:dyDescent="0.15">
      <c r="A131" s="63"/>
      <c r="B131" s="64"/>
      <c r="C131" s="64"/>
      <c r="D131" s="64"/>
      <c r="E131" s="64"/>
      <c r="F131" s="245"/>
      <c r="G131" s="246" t="s">
        <v>197</v>
      </c>
      <c r="H131" s="67" t="s">
        <v>87</v>
      </c>
      <c r="I131" s="68">
        <v>700</v>
      </c>
      <c r="J131" s="68">
        <v>700</v>
      </c>
      <c r="K131" s="61">
        <f t="shared" si="4"/>
        <v>0</v>
      </c>
      <c r="L131" s="169"/>
      <c r="M131" s="78"/>
      <c r="N131" s="78"/>
      <c r="O131" s="169"/>
      <c r="P131" s="78"/>
      <c r="Q131" s="169"/>
      <c r="R131" s="78"/>
    </row>
    <row r="132" spans="1:18" s="83" customFormat="1" ht="27.75" customHeight="1" x14ac:dyDescent="0.15">
      <c r="A132" s="65"/>
      <c r="B132" s="242"/>
      <c r="C132" s="242"/>
      <c r="D132" s="242"/>
      <c r="E132" s="242"/>
      <c r="F132" s="279" t="s">
        <v>33</v>
      </c>
      <c r="G132" s="279"/>
      <c r="H132" s="124"/>
      <c r="I132" s="68">
        <f>SUBTOTAL(9,I133:I135)</f>
        <v>492</v>
      </c>
      <c r="J132" s="68">
        <f>SUBTOTAL(9,J133:J135)</f>
        <v>492</v>
      </c>
      <c r="K132" s="61">
        <f t="shared" si="4"/>
        <v>0</v>
      </c>
      <c r="L132" s="169"/>
      <c r="M132" s="78"/>
      <c r="N132" s="78"/>
      <c r="O132" s="169"/>
      <c r="P132" s="78"/>
      <c r="Q132" s="169"/>
      <c r="R132" s="78"/>
    </row>
    <row r="133" spans="1:18" s="83" customFormat="1" ht="27.75" customHeight="1" x14ac:dyDescent="0.15">
      <c r="A133" s="63"/>
      <c r="B133" s="64"/>
      <c r="C133" s="64"/>
      <c r="D133" s="64"/>
      <c r="E133" s="64"/>
      <c r="F133" s="66"/>
      <c r="G133" s="246" t="s">
        <v>37</v>
      </c>
      <c r="H133" s="67"/>
      <c r="I133" s="68">
        <f>SUBTOTAL(9,I134:I135)</f>
        <v>492</v>
      </c>
      <c r="J133" s="68">
        <f>SUBTOTAL(9,J134:J135)</f>
        <v>492</v>
      </c>
      <c r="K133" s="61">
        <f t="shared" si="4"/>
        <v>0</v>
      </c>
      <c r="L133" s="169"/>
      <c r="M133" s="78"/>
      <c r="N133" s="78"/>
      <c r="O133" s="169"/>
      <c r="P133" s="78"/>
      <c r="Q133" s="169"/>
      <c r="R133" s="78"/>
    </row>
    <row r="134" spans="1:18" s="83" customFormat="1" ht="27.75" customHeight="1" x14ac:dyDescent="0.15">
      <c r="A134" s="63"/>
      <c r="B134" s="64"/>
      <c r="C134" s="64"/>
      <c r="D134" s="64"/>
      <c r="E134" s="64"/>
      <c r="F134" s="66"/>
      <c r="G134" s="249" t="s">
        <v>198</v>
      </c>
      <c r="H134" s="67" t="s">
        <v>260</v>
      </c>
      <c r="I134" s="68">
        <v>432</v>
      </c>
      <c r="J134" s="68">
        <v>432</v>
      </c>
      <c r="K134" s="61">
        <f t="shared" si="4"/>
        <v>0</v>
      </c>
      <c r="L134" s="169"/>
      <c r="M134" s="78" t="s">
        <v>651</v>
      </c>
      <c r="N134" s="78"/>
      <c r="O134" s="169"/>
      <c r="P134" s="78"/>
      <c r="Q134" s="169"/>
      <c r="R134" s="78"/>
    </row>
    <row r="135" spans="1:18" s="83" customFormat="1" ht="27.75" customHeight="1" x14ac:dyDescent="0.15">
      <c r="A135" s="63"/>
      <c r="B135" s="64"/>
      <c r="C135" s="64"/>
      <c r="D135" s="64"/>
      <c r="E135" s="64"/>
      <c r="F135" s="66"/>
      <c r="G135" s="249" t="s">
        <v>199</v>
      </c>
      <c r="H135" s="67" t="s">
        <v>200</v>
      </c>
      <c r="I135" s="68">
        <v>60</v>
      </c>
      <c r="J135" s="68">
        <v>60</v>
      </c>
      <c r="K135" s="61">
        <f t="shared" si="4"/>
        <v>0</v>
      </c>
      <c r="L135" s="169"/>
      <c r="M135" s="78" t="s">
        <v>652</v>
      </c>
      <c r="N135" s="78"/>
      <c r="O135" s="169"/>
      <c r="P135" s="78"/>
      <c r="Q135" s="169"/>
      <c r="R135" s="78"/>
    </row>
    <row r="136" spans="1:18" s="83" customFormat="1" ht="27.75" customHeight="1" x14ac:dyDescent="0.15">
      <c r="A136" s="65"/>
      <c r="B136" s="242"/>
      <c r="C136" s="242"/>
      <c r="D136" s="242"/>
      <c r="E136" s="242"/>
      <c r="F136" s="279" t="s">
        <v>20</v>
      </c>
      <c r="G136" s="279"/>
      <c r="H136" s="124"/>
      <c r="I136" s="68">
        <f>SUBTOTAL(9,I137:I141)</f>
        <v>4096</v>
      </c>
      <c r="J136" s="68">
        <f>SUBTOTAL(9,J137:J141)</f>
        <v>4096</v>
      </c>
      <c r="K136" s="61">
        <f t="shared" si="4"/>
        <v>0</v>
      </c>
      <c r="L136" s="169"/>
      <c r="M136" s="78"/>
      <c r="N136" s="78"/>
      <c r="O136" s="169"/>
      <c r="P136" s="78"/>
      <c r="Q136" s="169"/>
      <c r="R136" s="78"/>
    </row>
    <row r="137" spans="1:18" s="83" customFormat="1" ht="27.75" customHeight="1" x14ac:dyDescent="0.15">
      <c r="A137" s="63"/>
      <c r="B137" s="64"/>
      <c r="C137" s="64"/>
      <c r="D137" s="64"/>
      <c r="E137" s="64"/>
      <c r="F137" s="66"/>
      <c r="G137" s="246" t="s">
        <v>201</v>
      </c>
      <c r="H137" s="69" t="s">
        <v>202</v>
      </c>
      <c r="I137" s="68">
        <v>1400</v>
      </c>
      <c r="J137" s="68">
        <v>1400</v>
      </c>
      <c r="K137" s="61">
        <f t="shared" si="4"/>
        <v>0</v>
      </c>
      <c r="L137" s="169"/>
      <c r="M137" s="78"/>
      <c r="N137" s="78"/>
      <c r="O137" s="169"/>
      <c r="P137" s="78"/>
      <c r="Q137" s="169"/>
      <c r="R137" s="78"/>
    </row>
    <row r="138" spans="1:18" s="83" customFormat="1" ht="27.75" customHeight="1" x14ac:dyDescent="0.15">
      <c r="A138" s="63"/>
      <c r="B138" s="64"/>
      <c r="C138" s="64"/>
      <c r="D138" s="64"/>
      <c r="E138" s="64"/>
      <c r="F138" s="66"/>
      <c r="G138" s="246" t="s">
        <v>203</v>
      </c>
      <c r="H138" s="67" t="s">
        <v>204</v>
      </c>
      <c r="I138" s="68">
        <v>550</v>
      </c>
      <c r="J138" s="68">
        <v>550</v>
      </c>
      <c r="K138" s="61">
        <f t="shared" si="4"/>
        <v>0</v>
      </c>
      <c r="L138" s="169"/>
      <c r="M138" s="78"/>
      <c r="N138" s="78"/>
      <c r="O138" s="169"/>
      <c r="P138" s="78"/>
      <c r="Q138" s="169"/>
      <c r="R138" s="78"/>
    </row>
    <row r="139" spans="1:18" s="83" customFormat="1" ht="27.75" customHeight="1" x14ac:dyDescent="0.15">
      <c r="A139" s="63"/>
      <c r="B139" s="64"/>
      <c r="C139" s="64"/>
      <c r="D139" s="64"/>
      <c r="E139" s="64"/>
      <c r="F139" s="66"/>
      <c r="G139" s="246" t="s">
        <v>205</v>
      </c>
      <c r="H139" s="67" t="s">
        <v>615</v>
      </c>
      <c r="I139" s="68">
        <v>1100</v>
      </c>
      <c r="J139" s="68">
        <v>1050</v>
      </c>
      <c r="K139" s="61">
        <f t="shared" si="4"/>
        <v>50</v>
      </c>
      <c r="L139" s="169"/>
      <c r="M139" s="78"/>
      <c r="N139" s="78"/>
      <c r="O139" s="169"/>
      <c r="P139" s="78"/>
      <c r="Q139" s="169"/>
      <c r="R139" s="78"/>
    </row>
    <row r="140" spans="1:18" s="83" customFormat="1" ht="27.75" customHeight="1" x14ac:dyDescent="0.15">
      <c r="A140" s="63"/>
      <c r="B140" s="64"/>
      <c r="C140" s="64"/>
      <c r="D140" s="64"/>
      <c r="E140" s="64"/>
      <c r="F140" s="66"/>
      <c r="G140" s="246" t="s">
        <v>206</v>
      </c>
      <c r="H140" s="67" t="s">
        <v>616</v>
      </c>
      <c r="I140" s="68">
        <v>446</v>
      </c>
      <c r="J140" s="68">
        <v>496</v>
      </c>
      <c r="K140" s="61">
        <f t="shared" si="4"/>
        <v>-50</v>
      </c>
      <c r="L140" s="169"/>
      <c r="M140" s="78"/>
      <c r="N140" s="78"/>
      <c r="O140" s="169"/>
      <c r="P140" s="78"/>
      <c r="Q140" s="169"/>
      <c r="R140" s="78"/>
    </row>
    <row r="141" spans="1:18" s="83" customFormat="1" ht="27.75" customHeight="1" x14ac:dyDescent="0.15">
      <c r="A141" s="63"/>
      <c r="B141" s="64"/>
      <c r="C141" s="64"/>
      <c r="D141" s="64"/>
      <c r="E141" s="64"/>
      <c r="F141" s="66"/>
      <c r="G141" s="246" t="s">
        <v>207</v>
      </c>
      <c r="H141" s="67" t="s">
        <v>208</v>
      </c>
      <c r="I141" s="68">
        <v>600</v>
      </c>
      <c r="J141" s="68">
        <v>600</v>
      </c>
      <c r="K141" s="61">
        <f t="shared" si="4"/>
        <v>0</v>
      </c>
      <c r="L141" s="169"/>
      <c r="M141" s="78"/>
      <c r="N141" s="78"/>
      <c r="O141" s="169"/>
      <c r="P141" s="78"/>
      <c r="Q141" s="169"/>
      <c r="R141" s="78"/>
    </row>
    <row r="142" spans="1:18" s="83" customFormat="1" ht="27.75" customHeight="1" x14ac:dyDescent="0.15">
      <c r="A142" s="65"/>
      <c r="B142" s="242"/>
      <c r="C142" s="242"/>
      <c r="D142" s="242"/>
      <c r="E142" s="278" t="s">
        <v>9</v>
      </c>
      <c r="F142" s="278"/>
      <c r="G142" s="278"/>
      <c r="H142" s="70"/>
      <c r="I142" s="60">
        <f>SUBTOTAL(9,I143:I146)</f>
        <v>5120</v>
      </c>
      <c r="J142" s="60">
        <f>SUBTOTAL(9,J143:J146)</f>
        <v>5120</v>
      </c>
      <c r="K142" s="62">
        <f t="shared" si="4"/>
        <v>0</v>
      </c>
      <c r="L142" s="169"/>
      <c r="M142" s="78"/>
      <c r="N142" s="78"/>
      <c r="O142" s="169"/>
      <c r="P142" s="78"/>
      <c r="Q142" s="169"/>
      <c r="R142" s="78"/>
    </row>
    <row r="143" spans="1:18" s="83" customFormat="1" ht="27.75" customHeight="1" x14ac:dyDescent="0.15">
      <c r="A143" s="65"/>
      <c r="B143" s="242"/>
      <c r="C143" s="242"/>
      <c r="D143" s="242"/>
      <c r="E143" s="244"/>
      <c r="F143" s="286" t="s">
        <v>10</v>
      </c>
      <c r="G143" s="286"/>
      <c r="H143" s="71"/>
      <c r="I143" s="72">
        <f>SUBTOTAL(9,I144:I146)</f>
        <v>5120</v>
      </c>
      <c r="J143" s="72">
        <f>SUBTOTAL(9,J144:J146)</f>
        <v>5120</v>
      </c>
      <c r="K143" s="61">
        <f t="shared" si="4"/>
        <v>0</v>
      </c>
      <c r="L143" s="169"/>
      <c r="M143" s="78"/>
      <c r="N143" s="78"/>
      <c r="O143" s="169"/>
      <c r="P143" s="78"/>
      <c r="Q143" s="169"/>
      <c r="R143" s="78"/>
    </row>
    <row r="144" spans="1:18" s="83" customFormat="1" ht="27.75" customHeight="1" x14ac:dyDescent="0.15">
      <c r="A144" s="63"/>
      <c r="B144" s="64"/>
      <c r="C144" s="64"/>
      <c r="D144" s="64"/>
      <c r="E144" s="64"/>
      <c r="F144" s="66"/>
      <c r="G144" s="246" t="s">
        <v>209</v>
      </c>
      <c r="H144" s="69" t="s">
        <v>210</v>
      </c>
      <c r="I144" s="68">
        <v>1280</v>
      </c>
      <c r="J144" s="68">
        <v>1280</v>
      </c>
      <c r="K144" s="61">
        <f t="shared" si="4"/>
        <v>0</v>
      </c>
      <c r="L144" s="169"/>
      <c r="M144" s="78"/>
      <c r="N144" s="78"/>
      <c r="O144" s="169"/>
      <c r="P144" s="78"/>
      <c r="Q144" s="169"/>
      <c r="R144" s="78"/>
    </row>
    <row r="145" spans="1:18" s="83" customFormat="1" ht="27.75" customHeight="1" x14ac:dyDescent="0.15">
      <c r="A145" s="63"/>
      <c r="B145" s="64"/>
      <c r="C145" s="64"/>
      <c r="D145" s="64"/>
      <c r="E145" s="64"/>
      <c r="F145" s="66"/>
      <c r="G145" s="246" t="s">
        <v>211</v>
      </c>
      <c r="H145" s="69" t="s">
        <v>212</v>
      </c>
      <c r="I145" s="68">
        <v>2560</v>
      </c>
      <c r="J145" s="68">
        <v>2560</v>
      </c>
      <c r="K145" s="61">
        <f t="shared" ref="K145:K181" si="5">SUM(I145-J145)</f>
        <v>0</v>
      </c>
      <c r="L145" s="169"/>
      <c r="M145" s="78"/>
      <c r="N145" s="78"/>
      <c r="O145" s="169"/>
      <c r="P145" s="78"/>
      <c r="Q145" s="169"/>
      <c r="R145" s="78"/>
    </row>
    <row r="146" spans="1:18" s="83" customFormat="1" ht="27.75" customHeight="1" x14ac:dyDescent="0.15">
      <c r="A146" s="63"/>
      <c r="B146" s="64"/>
      <c r="C146" s="64"/>
      <c r="D146" s="64"/>
      <c r="E146" s="64"/>
      <c r="F146" s="66"/>
      <c r="G146" s="246" t="s">
        <v>213</v>
      </c>
      <c r="H146" s="69" t="s">
        <v>210</v>
      </c>
      <c r="I146" s="68">
        <v>1280</v>
      </c>
      <c r="J146" s="68">
        <v>1280</v>
      </c>
      <c r="K146" s="61">
        <f t="shared" si="5"/>
        <v>0</v>
      </c>
      <c r="L146" s="169"/>
      <c r="M146" s="78"/>
      <c r="N146" s="78"/>
      <c r="O146" s="169"/>
      <c r="P146" s="78"/>
      <c r="Q146" s="169"/>
      <c r="R146" s="78"/>
    </row>
    <row r="147" spans="1:18" s="83" customFormat="1" ht="27.75" customHeight="1" x14ac:dyDescent="0.15">
      <c r="A147" s="65"/>
      <c r="B147" s="242"/>
      <c r="C147" s="242"/>
      <c r="D147" s="242"/>
      <c r="E147" s="278" t="s">
        <v>8</v>
      </c>
      <c r="F147" s="278"/>
      <c r="G147" s="278"/>
      <c r="H147" s="70"/>
      <c r="I147" s="60">
        <f>SUBTOTAL(9,I148:I150)</f>
        <v>3960</v>
      </c>
      <c r="J147" s="60">
        <f>SUBTOTAL(9,J148:J150)</f>
        <v>3960</v>
      </c>
      <c r="K147" s="62">
        <f t="shared" si="5"/>
        <v>0</v>
      </c>
      <c r="L147" s="169"/>
      <c r="M147" s="78"/>
      <c r="N147" s="78"/>
      <c r="O147" s="169"/>
      <c r="P147" s="78"/>
      <c r="Q147" s="169"/>
      <c r="R147" s="78"/>
    </row>
    <row r="148" spans="1:18" s="83" customFormat="1" ht="27.75" customHeight="1" x14ac:dyDescent="0.15">
      <c r="A148" s="65"/>
      <c r="B148" s="242"/>
      <c r="C148" s="242"/>
      <c r="D148" s="242"/>
      <c r="E148" s="244"/>
      <c r="F148" s="286" t="s">
        <v>34</v>
      </c>
      <c r="G148" s="286"/>
      <c r="H148" s="71"/>
      <c r="I148" s="72">
        <f>SUBTOTAL(9,I149:I150)</f>
        <v>3960</v>
      </c>
      <c r="J148" s="72">
        <f>SUBTOTAL(9,J149:J150)</f>
        <v>3960</v>
      </c>
      <c r="K148" s="61">
        <f t="shared" si="5"/>
        <v>0</v>
      </c>
      <c r="L148" s="169"/>
      <c r="M148" s="78"/>
      <c r="N148" s="78"/>
      <c r="O148" s="169"/>
      <c r="P148" s="78"/>
      <c r="Q148" s="169"/>
      <c r="R148" s="78"/>
    </row>
    <row r="149" spans="1:18" s="83" customFormat="1" ht="27.75" customHeight="1" x14ac:dyDescent="0.15">
      <c r="A149" s="63"/>
      <c r="B149" s="64"/>
      <c r="C149" s="64"/>
      <c r="D149" s="64"/>
      <c r="E149" s="64"/>
      <c r="F149" s="66"/>
      <c r="G149" s="246" t="s">
        <v>214</v>
      </c>
      <c r="H149" s="67" t="s">
        <v>215</v>
      </c>
      <c r="I149" s="68">
        <v>2800</v>
      </c>
      <c r="J149" s="68">
        <v>2800</v>
      </c>
      <c r="K149" s="61">
        <f t="shared" ref="K149" si="6">SUM(I149-J149)</f>
        <v>0</v>
      </c>
      <c r="L149" s="169"/>
      <c r="M149" s="78"/>
      <c r="N149" s="78"/>
      <c r="O149" s="169"/>
      <c r="P149" s="78"/>
      <c r="Q149" s="169"/>
      <c r="R149" s="78"/>
    </row>
    <row r="150" spans="1:18" s="83" customFormat="1" ht="27.75" customHeight="1" x14ac:dyDescent="0.15">
      <c r="A150" s="63"/>
      <c r="B150" s="64"/>
      <c r="C150" s="64"/>
      <c r="D150" s="64"/>
      <c r="E150" s="64"/>
      <c r="F150" s="66"/>
      <c r="G150" s="249" t="s">
        <v>217</v>
      </c>
      <c r="H150" s="69" t="s">
        <v>218</v>
      </c>
      <c r="I150" s="68">
        <v>1160</v>
      </c>
      <c r="J150" s="68">
        <v>1160</v>
      </c>
      <c r="K150" s="61">
        <f t="shared" si="5"/>
        <v>0</v>
      </c>
      <c r="L150" s="169"/>
      <c r="M150" s="78"/>
      <c r="N150" s="78"/>
      <c r="O150" s="169"/>
      <c r="P150" s="78"/>
      <c r="Q150" s="169"/>
      <c r="R150" s="78"/>
    </row>
    <row r="151" spans="1:18" s="83" customFormat="1" ht="27.75" customHeight="1" x14ac:dyDescent="0.15">
      <c r="A151" s="65"/>
      <c r="B151" s="242"/>
      <c r="C151" s="242"/>
      <c r="D151" s="242"/>
      <c r="E151" s="278" t="s">
        <v>21</v>
      </c>
      <c r="F151" s="278"/>
      <c r="G151" s="278"/>
      <c r="H151" s="70"/>
      <c r="I151" s="60">
        <f>SUBTOTAL(9,I152:I156)</f>
        <v>4500</v>
      </c>
      <c r="J151" s="60">
        <f>SUBTOTAL(9,J152:J156)</f>
        <v>4500</v>
      </c>
      <c r="K151" s="62">
        <f t="shared" si="5"/>
        <v>0</v>
      </c>
      <c r="L151" s="169"/>
      <c r="M151" s="78"/>
      <c r="N151" s="78"/>
      <c r="O151" s="169"/>
      <c r="P151" s="78"/>
      <c r="Q151" s="169"/>
      <c r="R151" s="78"/>
    </row>
    <row r="152" spans="1:18" s="83" customFormat="1" ht="27.75" customHeight="1" x14ac:dyDescent="0.15">
      <c r="A152" s="65"/>
      <c r="B152" s="242"/>
      <c r="C152" s="242"/>
      <c r="D152" s="242"/>
      <c r="E152" s="244"/>
      <c r="F152" s="286" t="s">
        <v>39</v>
      </c>
      <c r="G152" s="286"/>
      <c r="H152" s="71"/>
      <c r="I152" s="72">
        <f>SUBTOTAL(9,I153:I156)</f>
        <v>4500</v>
      </c>
      <c r="J152" s="72">
        <f>SUBTOTAL(9,J153:J156)</f>
        <v>4500</v>
      </c>
      <c r="K152" s="61">
        <f t="shared" si="5"/>
        <v>0</v>
      </c>
      <c r="L152" s="169"/>
      <c r="M152" s="78"/>
      <c r="N152" s="78"/>
      <c r="O152" s="169"/>
      <c r="P152" s="78"/>
      <c r="Q152" s="169"/>
      <c r="R152" s="78"/>
    </row>
    <row r="153" spans="1:18" s="83" customFormat="1" ht="27.75" customHeight="1" x14ac:dyDescent="0.15">
      <c r="A153" s="63"/>
      <c r="B153" s="64"/>
      <c r="C153" s="64"/>
      <c r="D153" s="64"/>
      <c r="E153" s="64"/>
      <c r="F153" s="245"/>
      <c r="G153" s="249" t="s">
        <v>40</v>
      </c>
      <c r="H153" s="69" t="s">
        <v>59</v>
      </c>
      <c r="I153" s="68">
        <f>SUBTOTAL(9,I154:I155)</f>
        <v>4200</v>
      </c>
      <c r="J153" s="68">
        <f>SUBTOTAL(9,J154:J155)</f>
        <v>4200</v>
      </c>
      <c r="K153" s="61">
        <f t="shared" si="5"/>
        <v>0</v>
      </c>
      <c r="L153" s="169"/>
      <c r="M153" s="78"/>
      <c r="N153" s="78"/>
      <c r="O153" s="169"/>
      <c r="P153" s="78"/>
      <c r="Q153" s="169"/>
      <c r="R153" s="78"/>
    </row>
    <row r="154" spans="1:18" s="83" customFormat="1" ht="27.75" customHeight="1" x14ac:dyDescent="0.15">
      <c r="A154" s="63"/>
      <c r="B154" s="64"/>
      <c r="C154" s="64"/>
      <c r="D154" s="64"/>
      <c r="E154" s="64"/>
      <c r="F154" s="66"/>
      <c r="G154" s="249" t="s">
        <v>437</v>
      </c>
      <c r="H154" s="67" t="s">
        <v>219</v>
      </c>
      <c r="I154" s="68">
        <v>200</v>
      </c>
      <c r="J154" s="68">
        <v>200</v>
      </c>
      <c r="K154" s="61">
        <f t="shared" si="5"/>
        <v>0</v>
      </c>
      <c r="L154" s="169"/>
      <c r="M154" s="78"/>
      <c r="N154" s="78"/>
      <c r="O154" s="169"/>
      <c r="P154" s="78"/>
      <c r="Q154" s="169"/>
      <c r="R154" s="78"/>
    </row>
    <row r="155" spans="1:18" s="83" customFormat="1" ht="27.75" customHeight="1" x14ac:dyDescent="0.15">
      <c r="A155" s="63"/>
      <c r="B155" s="64"/>
      <c r="C155" s="64"/>
      <c r="D155" s="64"/>
      <c r="E155" s="64"/>
      <c r="F155" s="66"/>
      <c r="G155" s="246" t="s">
        <v>438</v>
      </c>
      <c r="H155" s="67" t="s">
        <v>220</v>
      </c>
      <c r="I155" s="68">
        <v>4000</v>
      </c>
      <c r="J155" s="68">
        <v>4000</v>
      </c>
      <c r="K155" s="61">
        <f t="shared" si="5"/>
        <v>0</v>
      </c>
      <c r="L155" s="169"/>
      <c r="M155" s="78"/>
      <c r="N155" s="78"/>
      <c r="O155" s="169"/>
      <c r="P155" s="78"/>
      <c r="Q155" s="169"/>
      <c r="R155" s="78"/>
    </row>
    <row r="156" spans="1:18" s="83" customFormat="1" ht="27.75" customHeight="1" x14ac:dyDescent="0.15">
      <c r="A156" s="63"/>
      <c r="B156" s="64"/>
      <c r="C156" s="64"/>
      <c r="D156" s="64"/>
      <c r="E156" s="64"/>
      <c r="F156" s="245"/>
      <c r="G156" s="249" t="s">
        <v>221</v>
      </c>
      <c r="H156" s="69" t="s">
        <v>656</v>
      </c>
      <c r="I156" s="68">
        <v>300</v>
      </c>
      <c r="J156" s="68">
        <v>300</v>
      </c>
      <c r="K156" s="61">
        <f>SUM(I156-J156)</f>
        <v>0</v>
      </c>
      <c r="L156" s="169"/>
      <c r="M156" s="78"/>
      <c r="N156" s="78"/>
      <c r="O156" s="169"/>
      <c r="P156" s="78"/>
      <c r="Q156" s="169"/>
      <c r="R156" s="78"/>
    </row>
    <row r="157" spans="1:18" s="83" customFormat="1" ht="27.75" customHeight="1" x14ac:dyDescent="0.15">
      <c r="A157" s="65"/>
      <c r="B157" s="242"/>
      <c r="C157" s="242"/>
      <c r="D157" s="242"/>
      <c r="E157" s="278" t="s">
        <v>25</v>
      </c>
      <c r="F157" s="278"/>
      <c r="G157" s="278"/>
      <c r="H157" s="70"/>
      <c r="I157" s="60">
        <f>SUBTOTAL(9,I158:I166)</f>
        <v>52772</v>
      </c>
      <c r="J157" s="60">
        <f>SUBTOTAL(9,J158:J166)</f>
        <v>52772</v>
      </c>
      <c r="K157" s="62">
        <f t="shared" si="5"/>
        <v>0</v>
      </c>
      <c r="L157" s="169"/>
      <c r="M157" s="78"/>
      <c r="N157" s="78"/>
      <c r="O157" s="169"/>
      <c r="P157" s="78"/>
      <c r="Q157" s="169"/>
      <c r="R157" s="78"/>
    </row>
    <row r="158" spans="1:18" s="83" customFormat="1" ht="27.75" customHeight="1" x14ac:dyDescent="0.15">
      <c r="A158" s="65"/>
      <c r="B158" s="242"/>
      <c r="C158" s="242"/>
      <c r="D158" s="242"/>
      <c r="E158" s="244"/>
      <c r="F158" s="286" t="s">
        <v>41</v>
      </c>
      <c r="G158" s="286"/>
      <c r="H158" s="71"/>
      <c r="I158" s="72">
        <f>SUBTOTAL(9,I159:I166)</f>
        <v>52772</v>
      </c>
      <c r="J158" s="72">
        <f>SUBTOTAL(9,J159:J166)</f>
        <v>52772</v>
      </c>
      <c r="K158" s="61">
        <f t="shared" si="5"/>
        <v>0</v>
      </c>
      <c r="L158" s="169"/>
      <c r="M158" s="78"/>
      <c r="N158" s="78"/>
      <c r="O158" s="169"/>
      <c r="P158" s="78"/>
      <c r="Q158" s="169"/>
      <c r="R158" s="78"/>
    </row>
    <row r="159" spans="1:18" s="83" customFormat="1" ht="27.75" customHeight="1" x14ac:dyDescent="0.15">
      <c r="A159" s="65"/>
      <c r="B159" s="242"/>
      <c r="C159" s="242"/>
      <c r="D159" s="242"/>
      <c r="E159" s="242"/>
      <c r="F159" s="245"/>
      <c r="G159" s="246" t="s">
        <v>42</v>
      </c>
      <c r="H159" s="67" t="s">
        <v>59</v>
      </c>
      <c r="I159" s="68">
        <f>SUBTOTAL(9,I160:I161)</f>
        <v>6680</v>
      </c>
      <c r="J159" s="68">
        <f>SUBTOTAL(9,J160:J161)</f>
        <v>6680</v>
      </c>
      <c r="K159" s="61">
        <f t="shared" si="5"/>
        <v>0</v>
      </c>
      <c r="L159" s="169"/>
      <c r="M159" s="78"/>
      <c r="N159" s="78"/>
      <c r="O159" s="169"/>
      <c r="P159" s="78"/>
      <c r="Q159" s="169"/>
      <c r="R159" s="78"/>
    </row>
    <row r="160" spans="1:18" s="83" customFormat="1" ht="27.75" customHeight="1" x14ac:dyDescent="0.15">
      <c r="A160" s="63"/>
      <c r="B160" s="64"/>
      <c r="C160" s="64"/>
      <c r="D160" s="64"/>
      <c r="E160" s="64"/>
      <c r="F160" s="66"/>
      <c r="G160" s="249" t="s">
        <v>223</v>
      </c>
      <c r="H160" s="69" t="s">
        <v>88</v>
      </c>
      <c r="I160" s="68">
        <v>1800</v>
      </c>
      <c r="J160" s="68">
        <v>1800</v>
      </c>
      <c r="K160" s="61">
        <f>SUM(I160-J160)</f>
        <v>0</v>
      </c>
      <c r="L160" s="169"/>
      <c r="M160" s="78"/>
      <c r="N160" s="78"/>
      <c r="O160" s="169"/>
      <c r="P160" s="78"/>
      <c r="Q160" s="169"/>
      <c r="R160" s="78"/>
    </row>
    <row r="161" spans="1:21" s="83" customFormat="1" ht="27.75" customHeight="1" x14ac:dyDescent="0.15">
      <c r="A161" s="63"/>
      <c r="B161" s="64"/>
      <c r="C161" s="64"/>
      <c r="D161" s="64"/>
      <c r="E161" s="64"/>
      <c r="F161" s="66"/>
      <c r="G161" s="246" t="s">
        <v>224</v>
      </c>
      <c r="H161" s="69" t="s">
        <v>657</v>
      </c>
      <c r="I161" s="68">
        <v>4880</v>
      </c>
      <c r="J161" s="68">
        <v>4880</v>
      </c>
      <c r="K161" s="61">
        <f>SUM(I161-J161)</f>
        <v>0</v>
      </c>
      <c r="L161" s="169"/>
      <c r="M161" s="78"/>
      <c r="N161" s="78"/>
      <c r="O161" s="169"/>
      <c r="P161" s="78"/>
      <c r="Q161" s="169"/>
      <c r="R161" s="78"/>
    </row>
    <row r="162" spans="1:21" s="83" customFormat="1" ht="27.75" customHeight="1" x14ac:dyDescent="0.15">
      <c r="A162" s="63"/>
      <c r="B162" s="64"/>
      <c r="C162" s="64"/>
      <c r="D162" s="64"/>
      <c r="E162" s="64"/>
      <c r="F162" s="245"/>
      <c r="G162" s="246" t="s">
        <v>225</v>
      </c>
      <c r="H162" s="67" t="s">
        <v>226</v>
      </c>
      <c r="I162" s="68">
        <v>4100</v>
      </c>
      <c r="J162" s="68">
        <v>4100</v>
      </c>
      <c r="K162" s="61">
        <f t="shared" si="5"/>
        <v>0</v>
      </c>
      <c r="L162" s="169"/>
      <c r="M162" s="78"/>
      <c r="N162" s="78"/>
      <c r="O162" s="169"/>
      <c r="P162" s="78"/>
      <c r="Q162" s="169"/>
      <c r="R162" s="78"/>
    </row>
    <row r="163" spans="1:21" s="83" customFormat="1" ht="27.75" customHeight="1" x14ac:dyDescent="0.15">
      <c r="A163" s="63"/>
      <c r="B163" s="64"/>
      <c r="C163" s="64"/>
      <c r="D163" s="64"/>
      <c r="E163" s="64"/>
      <c r="F163" s="245"/>
      <c r="G163" s="246" t="s">
        <v>43</v>
      </c>
      <c r="H163" s="69" t="s">
        <v>59</v>
      </c>
      <c r="I163" s="68">
        <f>SUBTOTAL(9,I164:I165)</f>
        <v>9352</v>
      </c>
      <c r="J163" s="68">
        <f>SUBTOTAL(9,J164:J165)</f>
        <v>9352</v>
      </c>
      <c r="K163" s="61">
        <f t="shared" si="5"/>
        <v>0</v>
      </c>
      <c r="L163" s="169"/>
      <c r="M163" s="78"/>
      <c r="N163" s="78"/>
      <c r="O163" s="169"/>
      <c r="P163" s="78"/>
      <c r="Q163" s="169"/>
      <c r="R163" s="78"/>
    </row>
    <row r="164" spans="1:21" s="83" customFormat="1" ht="27.75" customHeight="1" x14ac:dyDescent="0.15">
      <c r="A164" s="63"/>
      <c r="B164" s="64"/>
      <c r="C164" s="64"/>
      <c r="D164" s="64"/>
      <c r="E164" s="64"/>
      <c r="F164" s="66"/>
      <c r="G164" s="249" t="s">
        <v>223</v>
      </c>
      <c r="H164" s="69" t="s">
        <v>89</v>
      </c>
      <c r="I164" s="68">
        <v>2520</v>
      </c>
      <c r="J164" s="68">
        <v>2520</v>
      </c>
      <c r="K164" s="61">
        <f>SUM(I164-J164)</f>
        <v>0</v>
      </c>
      <c r="L164" s="169"/>
      <c r="M164" s="78"/>
      <c r="N164" s="78"/>
      <c r="O164" s="169"/>
      <c r="P164" s="78"/>
      <c r="Q164" s="169"/>
      <c r="R164" s="78"/>
    </row>
    <row r="165" spans="1:21" s="83" customFormat="1" ht="27.75" customHeight="1" x14ac:dyDescent="0.15">
      <c r="A165" s="63"/>
      <c r="B165" s="64"/>
      <c r="C165" s="64"/>
      <c r="D165" s="64"/>
      <c r="E165" s="64"/>
      <c r="F165" s="66"/>
      <c r="G165" s="246" t="s">
        <v>224</v>
      </c>
      <c r="H165" s="69" t="s">
        <v>90</v>
      </c>
      <c r="I165" s="68">
        <v>6832</v>
      </c>
      <c r="J165" s="68">
        <v>6832</v>
      </c>
      <c r="K165" s="61">
        <f>SUM(I165-J165)</f>
        <v>0</v>
      </c>
      <c r="L165" s="169"/>
      <c r="M165" s="78"/>
      <c r="N165" s="78"/>
      <c r="O165" s="169"/>
      <c r="P165" s="78"/>
      <c r="Q165" s="169"/>
      <c r="R165" s="78"/>
    </row>
    <row r="166" spans="1:21" s="83" customFormat="1" ht="27.75" customHeight="1" x14ac:dyDescent="0.15">
      <c r="A166" s="63"/>
      <c r="B166" s="64"/>
      <c r="C166" s="64"/>
      <c r="D166" s="64"/>
      <c r="E166" s="64"/>
      <c r="F166" s="245"/>
      <c r="G166" s="246" t="s">
        <v>227</v>
      </c>
      <c r="H166" s="69" t="s">
        <v>91</v>
      </c>
      <c r="I166" s="68">
        <v>32640</v>
      </c>
      <c r="J166" s="68">
        <v>32640</v>
      </c>
      <c r="K166" s="61">
        <f t="shared" si="5"/>
        <v>0</v>
      </c>
      <c r="L166" s="169"/>
      <c r="M166" s="78"/>
      <c r="N166" s="78"/>
      <c r="O166" s="169"/>
      <c r="P166" s="78"/>
      <c r="Q166" s="169"/>
      <c r="R166" s="78"/>
    </row>
    <row r="167" spans="1:21" s="78" customFormat="1" ht="27.75" customHeight="1" x14ac:dyDescent="0.15">
      <c r="A167" s="65"/>
      <c r="B167" s="242"/>
      <c r="C167" s="242"/>
      <c r="D167" s="278" t="s">
        <v>309</v>
      </c>
      <c r="E167" s="278"/>
      <c r="F167" s="278"/>
      <c r="G167" s="278"/>
      <c r="H167" s="46"/>
      <c r="I167" s="60">
        <f>SUBTOTAL(9,I168:I170)</f>
        <v>50000</v>
      </c>
      <c r="J167" s="60">
        <f>SUBTOTAL(9,J168:J170)</f>
        <v>50000</v>
      </c>
      <c r="K167" s="62">
        <f t="shared" si="5"/>
        <v>0</v>
      </c>
      <c r="L167" s="169"/>
      <c r="O167" s="169"/>
      <c r="Q167" s="169"/>
    </row>
    <row r="168" spans="1:21" s="78" customFormat="1" ht="27.75" customHeight="1" x14ac:dyDescent="0.15">
      <c r="A168" s="65"/>
      <c r="B168" s="242"/>
      <c r="C168" s="242"/>
      <c r="D168" s="242"/>
      <c r="E168" s="278" t="s">
        <v>25</v>
      </c>
      <c r="F168" s="278"/>
      <c r="G168" s="278"/>
      <c r="H168" s="70"/>
      <c r="I168" s="60">
        <f>SUBTOTAL(9,I169:I170)</f>
        <v>50000</v>
      </c>
      <c r="J168" s="60">
        <f>SUBTOTAL(9,J169:J170)</f>
        <v>50000</v>
      </c>
      <c r="K168" s="61">
        <f t="shared" si="5"/>
        <v>0</v>
      </c>
      <c r="L168" s="169"/>
      <c r="O168" s="169"/>
      <c r="Q168" s="169"/>
    </row>
    <row r="169" spans="1:21" s="78" customFormat="1" ht="27.75" customHeight="1" x14ac:dyDescent="0.15">
      <c r="A169" s="65"/>
      <c r="B169" s="242"/>
      <c r="C169" s="242"/>
      <c r="D169" s="242"/>
      <c r="E169" s="244"/>
      <c r="F169" s="286" t="s">
        <v>41</v>
      </c>
      <c r="G169" s="286"/>
      <c r="H169" s="71"/>
      <c r="I169" s="72">
        <f>SUBTOTAL(9,I170)</f>
        <v>50000</v>
      </c>
      <c r="J169" s="72">
        <f>SUBTOTAL(9,J170)</f>
        <v>50000</v>
      </c>
      <c r="K169" s="57">
        <f t="shared" si="5"/>
        <v>0</v>
      </c>
      <c r="L169" s="169"/>
      <c r="O169" s="169"/>
      <c r="Q169" s="169"/>
    </row>
    <row r="170" spans="1:21" s="78" customFormat="1" ht="27.75" customHeight="1" x14ac:dyDescent="0.15">
      <c r="A170" s="65"/>
      <c r="B170" s="242"/>
      <c r="C170" s="242"/>
      <c r="D170" s="243"/>
      <c r="E170" s="243"/>
      <c r="F170" s="59"/>
      <c r="G170" s="118" t="s">
        <v>73</v>
      </c>
      <c r="H170" s="47" t="s">
        <v>92</v>
      </c>
      <c r="I170" s="49">
        <v>50000</v>
      </c>
      <c r="J170" s="49">
        <v>50000</v>
      </c>
      <c r="K170" s="48">
        <f t="shared" si="5"/>
        <v>0</v>
      </c>
      <c r="L170" s="169"/>
      <c r="O170" s="169"/>
      <c r="Q170" s="169"/>
    </row>
    <row r="171" spans="1:21" s="78" customFormat="1" ht="27.75" customHeight="1" x14ac:dyDescent="0.15">
      <c r="A171" s="65"/>
      <c r="B171" s="242"/>
      <c r="C171" s="242"/>
      <c r="D171" s="278" t="s">
        <v>304</v>
      </c>
      <c r="E171" s="278"/>
      <c r="F171" s="278"/>
      <c r="G171" s="278"/>
      <c r="H171" s="46"/>
      <c r="I171" s="60">
        <f>SUBTOTAL(9,I172:I181)</f>
        <v>10000</v>
      </c>
      <c r="J171" s="60">
        <f>SUBTOTAL(9,J172:J181)</f>
        <v>10000</v>
      </c>
      <c r="K171" s="62">
        <f t="shared" si="5"/>
        <v>0</v>
      </c>
      <c r="L171" s="169"/>
      <c r="O171" s="169"/>
      <c r="Q171" s="169"/>
    </row>
    <row r="172" spans="1:21" s="78" customFormat="1" ht="27.75" customHeight="1" x14ac:dyDescent="0.15">
      <c r="A172" s="65"/>
      <c r="B172" s="242"/>
      <c r="C172" s="242"/>
      <c r="D172" s="242"/>
      <c r="E172" s="280" t="s">
        <v>8</v>
      </c>
      <c r="F172" s="281"/>
      <c r="G172" s="282"/>
      <c r="H172" s="70"/>
      <c r="I172" s="60">
        <f>SUBTOTAL(9,I173:I174)</f>
        <v>110</v>
      </c>
      <c r="J172" s="60">
        <f>SUBTOTAL(9,J173:J174)</f>
        <v>40</v>
      </c>
      <c r="K172" s="62">
        <f t="shared" si="5"/>
        <v>70</v>
      </c>
      <c r="L172" s="169"/>
      <c r="O172" s="169"/>
      <c r="Q172" s="169"/>
    </row>
    <row r="173" spans="1:21" s="78" customFormat="1" ht="27.75" customHeight="1" x14ac:dyDescent="0.15">
      <c r="A173" s="65"/>
      <c r="B173" s="242"/>
      <c r="C173" s="242"/>
      <c r="D173" s="242"/>
      <c r="E173" s="244"/>
      <c r="F173" s="283" t="s">
        <v>34</v>
      </c>
      <c r="G173" s="284"/>
      <c r="H173" s="71"/>
      <c r="I173" s="72">
        <f>SUBTOTAL(9,I174:I174)</f>
        <v>110</v>
      </c>
      <c r="J173" s="72">
        <f>SUBTOTAL(9,J174:J174)</f>
        <v>40</v>
      </c>
      <c r="K173" s="61">
        <f t="shared" si="5"/>
        <v>70</v>
      </c>
      <c r="L173" s="169"/>
      <c r="O173" s="169"/>
      <c r="Q173" s="169"/>
    </row>
    <row r="174" spans="1:21" s="81" customFormat="1" ht="27.75" customHeight="1" x14ac:dyDescent="0.15">
      <c r="A174" s="63"/>
      <c r="B174" s="64"/>
      <c r="C174" s="64"/>
      <c r="D174" s="64"/>
      <c r="E174" s="40"/>
      <c r="F174" s="39"/>
      <c r="G174" s="118" t="s">
        <v>216</v>
      </c>
      <c r="H174" s="119" t="s">
        <v>614</v>
      </c>
      <c r="I174" s="68">
        <v>110</v>
      </c>
      <c r="J174" s="68">
        <v>40</v>
      </c>
      <c r="K174" s="48">
        <f t="shared" si="5"/>
        <v>70</v>
      </c>
      <c r="L174" s="169"/>
      <c r="M174" s="78"/>
      <c r="N174" s="78"/>
      <c r="O174" s="169"/>
      <c r="P174" s="78"/>
      <c r="Q174" s="169"/>
      <c r="R174" s="78"/>
      <c r="S174" s="78"/>
      <c r="T174" s="78"/>
      <c r="U174" s="78"/>
    </row>
    <row r="175" spans="1:21" s="78" customFormat="1" ht="27.75" customHeight="1" x14ac:dyDescent="0.15">
      <c r="A175" s="65"/>
      <c r="B175" s="242"/>
      <c r="C175" s="242"/>
      <c r="D175" s="242"/>
      <c r="E175" s="278" t="s">
        <v>25</v>
      </c>
      <c r="F175" s="278"/>
      <c r="G175" s="278"/>
      <c r="H175" s="70"/>
      <c r="I175" s="60">
        <f>SUBTOTAL(9,I176:I181)</f>
        <v>9890</v>
      </c>
      <c r="J175" s="60">
        <f>SUBTOTAL(9,J176:J181)</f>
        <v>9960</v>
      </c>
      <c r="K175" s="62">
        <f t="shared" si="5"/>
        <v>-70</v>
      </c>
      <c r="L175" s="169"/>
      <c r="O175" s="169"/>
      <c r="Q175" s="169"/>
    </row>
    <row r="176" spans="1:21" s="78" customFormat="1" ht="27.75" customHeight="1" x14ac:dyDescent="0.15">
      <c r="A176" s="65"/>
      <c r="B176" s="242"/>
      <c r="C176" s="242"/>
      <c r="D176" s="242"/>
      <c r="E176" s="244"/>
      <c r="F176" s="286" t="s">
        <v>41</v>
      </c>
      <c r="G176" s="286"/>
      <c r="H176" s="71"/>
      <c r="I176" s="72">
        <f>SUBTOTAL(9,I177:I181)</f>
        <v>9890</v>
      </c>
      <c r="J176" s="72">
        <f>SUBTOTAL(9,J177:J181)</f>
        <v>9960</v>
      </c>
      <c r="K176" s="61">
        <f t="shared" si="5"/>
        <v>-70</v>
      </c>
      <c r="L176" s="169"/>
      <c r="O176" s="169"/>
      <c r="Q176" s="169"/>
      <c r="S176" s="82"/>
    </row>
    <row r="177" spans="1:18" s="83" customFormat="1" ht="27.75" customHeight="1" x14ac:dyDescent="0.15">
      <c r="A177" s="65"/>
      <c r="B177" s="242"/>
      <c r="C177" s="242"/>
      <c r="D177" s="242"/>
      <c r="E177" s="242"/>
      <c r="F177" s="245"/>
      <c r="G177" s="246" t="s">
        <v>42</v>
      </c>
      <c r="H177" s="120" t="s">
        <v>93</v>
      </c>
      <c r="I177" s="68">
        <v>1200</v>
      </c>
      <c r="J177" s="68">
        <v>1200</v>
      </c>
      <c r="K177" s="61">
        <f t="shared" si="5"/>
        <v>0</v>
      </c>
      <c r="L177" s="169"/>
      <c r="M177" s="78"/>
      <c r="N177" s="78"/>
      <c r="O177" s="169"/>
      <c r="P177" s="78"/>
      <c r="Q177" s="169"/>
      <c r="R177" s="78"/>
    </row>
    <row r="178" spans="1:18" s="78" customFormat="1" ht="27.75" customHeight="1" x14ac:dyDescent="0.15">
      <c r="A178" s="63"/>
      <c r="B178" s="64"/>
      <c r="C178" s="64"/>
      <c r="D178" s="64"/>
      <c r="E178" s="64"/>
      <c r="F178" s="245"/>
      <c r="G178" s="246" t="s">
        <v>43</v>
      </c>
      <c r="H178" s="69"/>
      <c r="I178" s="68">
        <f>SUBTOTAL(9,I179:I180)</f>
        <v>2450</v>
      </c>
      <c r="J178" s="68">
        <v>2520</v>
      </c>
      <c r="K178" s="61">
        <f t="shared" si="5"/>
        <v>-70</v>
      </c>
      <c r="L178" s="169"/>
      <c r="O178" s="169"/>
      <c r="Q178" s="169"/>
    </row>
    <row r="179" spans="1:18" s="78" customFormat="1" ht="27.75" customHeight="1" x14ac:dyDescent="0.15">
      <c r="A179" s="63"/>
      <c r="B179" s="64"/>
      <c r="C179" s="64"/>
      <c r="D179" s="64"/>
      <c r="E179" s="64"/>
      <c r="F179" s="66"/>
      <c r="G179" s="249" t="s">
        <v>223</v>
      </c>
      <c r="H179" s="69" t="s">
        <v>94</v>
      </c>
      <c r="I179" s="68">
        <v>2100</v>
      </c>
      <c r="J179" s="68">
        <v>0</v>
      </c>
      <c r="K179" s="61">
        <f>SUM(I179-J179)</f>
        <v>2100</v>
      </c>
      <c r="L179" s="169"/>
      <c r="O179" s="169"/>
      <c r="Q179" s="169"/>
    </row>
    <row r="180" spans="1:18" s="78" customFormat="1" ht="27.75" customHeight="1" x14ac:dyDescent="0.15">
      <c r="A180" s="63"/>
      <c r="B180" s="64"/>
      <c r="C180" s="64"/>
      <c r="D180" s="64"/>
      <c r="E180" s="64"/>
      <c r="F180" s="66"/>
      <c r="G180" s="246" t="s">
        <v>224</v>
      </c>
      <c r="H180" s="69" t="s">
        <v>613</v>
      </c>
      <c r="I180" s="68">
        <v>350</v>
      </c>
      <c r="J180" s="68">
        <v>0</v>
      </c>
      <c r="K180" s="61">
        <f>SUM(I180-J180)</f>
        <v>350</v>
      </c>
      <c r="L180" s="169"/>
      <c r="O180" s="169"/>
      <c r="Q180" s="169"/>
    </row>
    <row r="181" spans="1:18" s="78" customFormat="1" ht="27.75" customHeight="1" x14ac:dyDescent="0.15">
      <c r="A181" s="63"/>
      <c r="B181" s="64"/>
      <c r="C181" s="64"/>
      <c r="D181" s="64"/>
      <c r="E181" s="64"/>
      <c r="F181" s="245"/>
      <c r="G181" s="246" t="s">
        <v>44</v>
      </c>
      <c r="H181" s="121" t="s">
        <v>194</v>
      </c>
      <c r="I181" s="68">
        <v>6240</v>
      </c>
      <c r="J181" s="68">
        <v>6240</v>
      </c>
      <c r="K181" s="61">
        <f t="shared" si="5"/>
        <v>0</v>
      </c>
      <c r="L181" s="169"/>
      <c r="O181" s="169"/>
      <c r="Q181" s="169"/>
    </row>
    <row r="182" spans="1:18" s="83" customFormat="1" ht="27.75" customHeight="1" x14ac:dyDescent="0.15">
      <c r="A182" s="63"/>
      <c r="B182" s="64"/>
      <c r="C182" s="64"/>
      <c r="D182" s="278" t="s">
        <v>195</v>
      </c>
      <c r="E182" s="278"/>
      <c r="F182" s="278"/>
      <c r="G182" s="278"/>
      <c r="H182" s="46"/>
      <c r="I182" s="60">
        <f>SUBTOTAL(9,I183:I210)</f>
        <v>63420</v>
      </c>
      <c r="J182" s="60">
        <f>SUBTOTAL(9,J183:J210)</f>
        <v>63420</v>
      </c>
      <c r="K182" s="62">
        <f t="shared" ref="K182:K210" si="7">SUM(I182-J182)</f>
        <v>0</v>
      </c>
      <c r="L182" s="169"/>
      <c r="M182" s="78"/>
      <c r="N182" s="78"/>
      <c r="O182" s="169"/>
      <c r="P182" s="78"/>
      <c r="Q182" s="169"/>
      <c r="R182" s="78"/>
    </row>
    <row r="183" spans="1:18" s="83" customFormat="1" ht="27.75" customHeight="1" x14ac:dyDescent="0.15">
      <c r="A183" s="65"/>
      <c r="B183" s="242"/>
      <c r="C183" s="242"/>
      <c r="D183" s="244"/>
      <c r="E183" s="278" t="s">
        <v>30</v>
      </c>
      <c r="F183" s="278"/>
      <c r="G183" s="278"/>
      <c r="H183" s="70"/>
      <c r="I183" s="60">
        <f>SUBTOTAL(9,I184:I194)</f>
        <v>33440</v>
      </c>
      <c r="J183" s="60">
        <f>SUBTOTAL(9,J184:J194)</f>
        <v>45400</v>
      </c>
      <c r="K183" s="62">
        <f t="shared" si="7"/>
        <v>-11960</v>
      </c>
      <c r="L183" s="169"/>
      <c r="M183" s="78"/>
      <c r="N183" s="78"/>
      <c r="O183" s="169"/>
      <c r="P183" s="78"/>
      <c r="Q183" s="169"/>
      <c r="R183" s="78"/>
    </row>
    <row r="184" spans="1:18" s="83" customFormat="1" ht="27.75" customHeight="1" x14ac:dyDescent="0.15">
      <c r="A184" s="65"/>
      <c r="B184" s="242"/>
      <c r="C184" s="242"/>
      <c r="D184" s="242"/>
      <c r="E184" s="244"/>
      <c r="F184" s="286" t="s">
        <v>31</v>
      </c>
      <c r="G184" s="286"/>
      <c r="H184" s="71"/>
      <c r="I184" s="72">
        <f>SUBTOTAL(9,I185:I194)</f>
        <v>33440</v>
      </c>
      <c r="J184" s="72">
        <f>SUBTOTAL(9,J185:J194)</f>
        <v>45400</v>
      </c>
      <c r="K184" s="61">
        <f t="shared" si="7"/>
        <v>-11960</v>
      </c>
      <c r="L184" s="169"/>
      <c r="M184" s="78"/>
      <c r="N184" s="78"/>
      <c r="O184" s="169"/>
      <c r="P184" s="78"/>
      <c r="Q184" s="169"/>
      <c r="R184" s="78"/>
    </row>
    <row r="185" spans="1:18" s="83" customFormat="1" ht="27.75" customHeight="1" x14ac:dyDescent="0.15">
      <c r="A185" s="63"/>
      <c r="B185" s="64"/>
      <c r="C185" s="64"/>
      <c r="D185" s="64"/>
      <c r="E185" s="64"/>
      <c r="F185" s="66"/>
      <c r="G185" s="249" t="s">
        <v>47</v>
      </c>
      <c r="H185" s="67"/>
      <c r="I185" s="68">
        <f>SUBTOTAL(9,I186:I188)</f>
        <v>26800</v>
      </c>
      <c r="J185" s="68">
        <f>SUBTOTAL(9,J186:J188)</f>
        <v>28600</v>
      </c>
      <c r="K185" s="61">
        <f t="shared" si="7"/>
        <v>-1800</v>
      </c>
      <c r="L185" s="169"/>
      <c r="M185" s="78"/>
      <c r="N185" s="78"/>
      <c r="O185" s="169"/>
      <c r="P185" s="78"/>
      <c r="Q185" s="169"/>
      <c r="R185" s="78"/>
    </row>
    <row r="186" spans="1:18" s="83" customFormat="1" ht="27.75" customHeight="1" x14ac:dyDescent="0.15">
      <c r="A186" s="63"/>
      <c r="B186" s="64"/>
      <c r="C186" s="64"/>
      <c r="D186" s="64"/>
      <c r="E186" s="64"/>
      <c r="F186" s="66"/>
      <c r="G186" s="122" t="s">
        <v>246</v>
      </c>
      <c r="H186" s="120" t="s">
        <v>439</v>
      </c>
      <c r="I186" s="68">
        <v>9360</v>
      </c>
      <c r="J186" s="68">
        <v>11600</v>
      </c>
      <c r="K186" s="61">
        <f t="shared" si="7"/>
        <v>-2240</v>
      </c>
      <c r="L186" s="169"/>
      <c r="M186" s="78"/>
      <c r="N186" s="78"/>
      <c r="O186" s="169"/>
      <c r="P186" s="78"/>
      <c r="Q186" s="169"/>
      <c r="R186" s="78"/>
    </row>
    <row r="187" spans="1:18" s="83" customFormat="1" ht="27.75" customHeight="1" x14ac:dyDescent="0.15">
      <c r="A187" s="63"/>
      <c r="B187" s="64"/>
      <c r="C187" s="64"/>
      <c r="D187" s="64"/>
      <c r="E187" s="64"/>
      <c r="F187" s="66"/>
      <c r="G187" s="122" t="s">
        <v>440</v>
      </c>
      <c r="H187" s="120" t="s">
        <v>441</v>
      </c>
      <c r="I187" s="68">
        <v>14600</v>
      </c>
      <c r="J187" s="68">
        <v>17000</v>
      </c>
      <c r="K187" s="61">
        <f t="shared" ref="K187" si="8">SUM(I187-J187)</f>
        <v>-2400</v>
      </c>
      <c r="L187" s="169"/>
      <c r="M187" s="78"/>
      <c r="N187" s="78"/>
      <c r="O187" s="169"/>
      <c r="P187" s="78"/>
      <c r="Q187" s="169"/>
      <c r="R187" s="78"/>
    </row>
    <row r="188" spans="1:18" s="83" customFormat="1" ht="27.75" customHeight="1" x14ac:dyDescent="0.15">
      <c r="A188" s="63"/>
      <c r="B188" s="64"/>
      <c r="C188" s="64"/>
      <c r="D188" s="64"/>
      <c r="E188" s="64"/>
      <c r="F188" s="66"/>
      <c r="G188" s="122" t="s">
        <v>442</v>
      </c>
      <c r="H188" s="120" t="s">
        <v>443</v>
      </c>
      <c r="I188" s="68">
        <v>2840</v>
      </c>
      <c r="J188" s="68">
        <v>0</v>
      </c>
      <c r="K188" s="61">
        <f t="shared" si="7"/>
        <v>2840</v>
      </c>
      <c r="L188" s="169"/>
      <c r="M188" s="78"/>
      <c r="N188" s="78"/>
      <c r="O188" s="169"/>
      <c r="P188" s="78"/>
      <c r="Q188" s="169"/>
      <c r="R188" s="78"/>
    </row>
    <row r="189" spans="1:18" s="83" customFormat="1" ht="27.75" customHeight="1" x14ac:dyDescent="0.15">
      <c r="A189" s="63"/>
      <c r="B189" s="64"/>
      <c r="C189" s="64"/>
      <c r="D189" s="64"/>
      <c r="E189" s="64"/>
      <c r="F189" s="66"/>
      <c r="G189" s="249" t="s">
        <v>58</v>
      </c>
      <c r="H189" s="67" t="s">
        <v>59</v>
      </c>
      <c r="I189" s="68">
        <f>SUBTOTAL(9,I190:I194)</f>
        <v>6640</v>
      </c>
      <c r="J189" s="68">
        <f>SUBTOTAL(9,J190:J194)</f>
        <v>16800</v>
      </c>
      <c r="K189" s="61">
        <f t="shared" si="7"/>
        <v>-10160</v>
      </c>
      <c r="L189" s="169"/>
      <c r="M189" s="78"/>
      <c r="N189" s="78"/>
      <c r="O189" s="169"/>
      <c r="P189" s="78"/>
      <c r="Q189" s="169"/>
      <c r="R189" s="78"/>
    </row>
    <row r="190" spans="1:18" s="83" customFormat="1" ht="27.75" customHeight="1" x14ac:dyDescent="0.15">
      <c r="A190" s="63"/>
      <c r="B190" s="64"/>
      <c r="C190" s="64"/>
      <c r="D190" s="64"/>
      <c r="E190" s="64"/>
      <c r="F190" s="66"/>
      <c r="G190" s="122" t="s">
        <v>247</v>
      </c>
      <c r="H190" s="120"/>
      <c r="I190" s="68">
        <v>0</v>
      </c>
      <c r="J190" s="68">
        <v>4200</v>
      </c>
      <c r="K190" s="61">
        <f t="shared" ref="K190:K191" si="9">SUM(I190-J190)</f>
        <v>-4200</v>
      </c>
      <c r="L190" s="169"/>
      <c r="M190" s="78"/>
      <c r="N190" s="78"/>
      <c r="O190" s="169"/>
      <c r="P190" s="78"/>
      <c r="Q190" s="169"/>
      <c r="R190" s="78"/>
    </row>
    <row r="191" spans="1:18" s="83" customFormat="1" ht="27.75" customHeight="1" x14ac:dyDescent="0.15">
      <c r="A191" s="63"/>
      <c r="B191" s="64"/>
      <c r="C191" s="64"/>
      <c r="D191" s="64"/>
      <c r="E191" s="64"/>
      <c r="F191" s="66"/>
      <c r="G191" s="249" t="s">
        <v>248</v>
      </c>
      <c r="H191" s="69" t="s">
        <v>95</v>
      </c>
      <c r="I191" s="68">
        <v>1600</v>
      </c>
      <c r="J191" s="68">
        <v>1600</v>
      </c>
      <c r="K191" s="61">
        <f t="shared" si="9"/>
        <v>0</v>
      </c>
      <c r="L191" s="169"/>
      <c r="M191" s="78"/>
      <c r="N191" s="78"/>
      <c r="O191" s="169"/>
      <c r="P191" s="78"/>
      <c r="Q191" s="169"/>
      <c r="R191" s="78"/>
    </row>
    <row r="192" spans="1:18" s="83" customFormat="1" ht="27.75" customHeight="1" x14ac:dyDescent="0.15">
      <c r="A192" s="63"/>
      <c r="B192" s="64"/>
      <c r="C192" s="64"/>
      <c r="D192" s="64"/>
      <c r="E192" s="64"/>
      <c r="F192" s="66"/>
      <c r="G192" s="123" t="s">
        <v>96</v>
      </c>
      <c r="H192" s="69" t="s">
        <v>444</v>
      </c>
      <c r="I192" s="68">
        <v>5040</v>
      </c>
      <c r="J192" s="68">
        <v>5600</v>
      </c>
      <c r="K192" s="61">
        <f t="shared" si="7"/>
        <v>-560</v>
      </c>
      <c r="L192" s="169"/>
      <c r="M192" s="78"/>
      <c r="N192" s="78"/>
      <c r="O192" s="169"/>
      <c r="P192" s="78"/>
      <c r="Q192" s="169"/>
      <c r="R192" s="78"/>
    </row>
    <row r="193" spans="1:18" s="83" customFormat="1" ht="27.75" customHeight="1" x14ac:dyDescent="0.15">
      <c r="A193" s="63"/>
      <c r="B193" s="64"/>
      <c r="C193" s="64"/>
      <c r="D193" s="64"/>
      <c r="E193" s="64"/>
      <c r="F193" s="66"/>
      <c r="G193" s="249" t="s">
        <v>249</v>
      </c>
      <c r="H193" s="69"/>
      <c r="I193" s="68">
        <v>0</v>
      </c>
      <c r="J193" s="68">
        <v>4000</v>
      </c>
      <c r="K193" s="61">
        <f t="shared" si="7"/>
        <v>-4000</v>
      </c>
      <c r="L193" s="169"/>
      <c r="M193" s="78"/>
      <c r="N193" s="78"/>
      <c r="O193" s="169"/>
      <c r="P193" s="78"/>
      <c r="Q193" s="169"/>
      <c r="R193" s="78"/>
    </row>
    <row r="194" spans="1:18" s="83" customFormat="1" ht="27.75" customHeight="1" x14ac:dyDescent="0.15">
      <c r="A194" s="63"/>
      <c r="B194" s="64"/>
      <c r="C194" s="64"/>
      <c r="D194" s="64"/>
      <c r="E194" s="64"/>
      <c r="F194" s="66"/>
      <c r="G194" s="123" t="s">
        <v>250</v>
      </c>
      <c r="H194" s="69"/>
      <c r="I194" s="68">
        <v>0</v>
      </c>
      <c r="J194" s="68">
        <v>1400</v>
      </c>
      <c r="K194" s="61">
        <f t="shared" si="7"/>
        <v>-1400</v>
      </c>
      <c r="L194" s="169"/>
      <c r="M194" s="78"/>
      <c r="N194" s="78"/>
      <c r="O194" s="169"/>
      <c r="P194" s="78"/>
      <c r="Q194" s="169"/>
      <c r="R194" s="78"/>
    </row>
    <row r="195" spans="1:18" s="83" customFormat="1" ht="27.75" customHeight="1" x14ac:dyDescent="0.15">
      <c r="A195" s="65"/>
      <c r="B195" s="242"/>
      <c r="C195" s="242"/>
      <c r="D195" s="242"/>
      <c r="E195" s="278" t="s">
        <v>6</v>
      </c>
      <c r="F195" s="278"/>
      <c r="G195" s="278"/>
      <c r="H195" s="70"/>
      <c r="I195" s="60">
        <f>SUBTOTAL(9,I196:I204)</f>
        <v>29080</v>
      </c>
      <c r="J195" s="60">
        <f>SUBTOTAL(9,J196:J204)</f>
        <v>17810</v>
      </c>
      <c r="K195" s="62">
        <f t="shared" si="7"/>
        <v>11270</v>
      </c>
      <c r="L195" s="169"/>
      <c r="M195" s="78"/>
      <c r="N195" s="78"/>
      <c r="O195" s="169"/>
      <c r="P195" s="78"/>
      <c r="Q195" s="169"/>
      <c r="R195" s="78"/>
    </row>
    <row r="196" spans="1:18" s="83" customFormat="1" ht="27.75" customHeight="1" x14ac:dyDescent="0.15">
      <c r="A196" s="65"/>
      <c r="B196" s="242"/>
      <c r="C196" s="242"/>
      <c r="D196" s="242"/>
      <c r="E196" s="242"/>
      <c r="F196" s="286" t="s">
        <v>7</v>
      </c>
      <c r="G196" s="286"/>
      <c r="H196" s="71"/>
      <c r="I196" s="72">
        <f>SUBTOTAL(9,I197:I198)</f>
        <v>1400</v>
      </c>
      <c r="J196" s="72">
        <f>SUBTOTAL(9,J197:J198)</f>
        <v>630</v>
      </c>
      <c r="K196" s="57">
        <f t="shared" si="7"/>
        <v>770</v>
      </c>
      <c r="L196" s="169"/>
      <c r="M196" s="78"/>
      <c r="N196" s="78"/>
      <c r="O196" s="169"/>
      <c r="P196" s="78"/>
      <c r="Q196" s="169"/>
      <c r="R196" s="78"/>
    </row>
    <row r="197" spans="1:18" s="83" customFormat="1" ht="27.75" customHeight="1" x14ac:dyDescent="0.15">
      <c r="A197" s="63"/>
      <c r="B197" s="64"/>
      <c r="C197" s="64"/>
      <c r="D197" s="64"/>
      <c r="E197" s="64"/>
      <c r="F197" s="66"/>
      <c r="G197" s="249" t="s">
        <v>251</v>
      </c>
      <c r="H197" s="120" t="s">
        <v>445</v>
      </c>
      <c r="I197" s="68">
        <v>440</v>
      </c>
      <c r="J197" s="68">
        <v>385</v>
      </c>
      <c r="K197" s="61">
        <f t="shared" si="7"/>
        <v>55</v>
      </c>
      <c r="L197" s="169"/>
      <c r="M197" s="78"/>
      <c r="N197" s="78"/>
      <c r="O197" s="169"/>
      <c r="P197" s="78"/>
      <c r="Q197" s="169"/>
      <c r="R197" s="78"/>
    </row>
    <row r="198" spans="1:18" s="83" customFormat="1" ht="27.75" customHeight="1" x14ac:dyDescent="0.15">
      <c r="A198" s="63"/>
      <c r="B198" s="64"/>
      <c r="C198" s="64"/>
      <c r="D198" s="64"/>
      <c r="E198" s="64"/>
      <c r="F198" s="66"/>
      <c r="G198" s="249" t="s">
        <v>252</v>
      </c>
      <c r="H198" s="120" t="s">
        <v>446</v>
      </c>
      <c r="I198" s="68">
        <v>960</v>
      </c>
      <c r="J198" s="68">
        <v>245</v>
      </c>
      <c r="K198" s="61">
        <f t="shared" si="7"/>
        <v>715</v>
      </c>
      <c r="L198" s="169"/>
      <c r="M198" s="78"/>
      <c r="N198" s="78"/>
      <c r="O198" s="169"/>
      <c r="P198" s="78"/>
      <c r="Q198" s="169"/>
      <c r="R198" s="78"/>
    </row>
    <row r="199" spans="1:18" s="83" customFormat="1" ht="27.75" customHeight="1" x14ac:dyDescent="0.15">
      <c r="A199" s="65"/>
      <c r="B199" s="242"/>
      <c r="C199" s="242"/>
      <c r="D199" s="242"/>
      <c r="E199" s="242"/>
      <c r="F199" s="279" t="s">
        <v>20</v>
      </c>
      <c r="G199" s="279"/>
      <c r="H199" s="124"/>
      <c r="I199" s="68">
        <f>SUBTOTAL(9,I200:I204)</f>
        <v>27680</v>
      </c>
      <c r="J199" s="68">
        <f>SUBTOTAL(9,J200:J204)</f>
        <v>17180</v>
      </c>
      <c r="K199" s="61">
        <f t="shared" si="7"/>
        <v>10500</v>
      </c>
      <c r="L199" s="169"/>
      <c r="M199" s="78"/>
      <c r="N199" s="78"/>
      <c r="O199" s="169"/>
      <c r="P199" s="78"/>
      <c r="Q199" s="169"/>
      <c r="R199" s="78"/>
    </row>
    <row r="200" spans="1:18" s="83" customFormat="1" ht="27.75" customHeight="1" x14ac:dyDescent="0.15">
      <c r="A200" s="63"/>
      <c r="B200" s="64"/>
      <c r="C200" s="64"/>
      <c r="D200" s="64"/>
      <c r="E200" s="64"/>
      <c r="F200" s="66"/>
      <c r="G200" s="249" t="s">
        <v>253</v>
      </c>
      <c r="H200" s="69" t="s">
        <v>97</v>
      </c>
      <c r="I200" s="68">
        <v>2080</v>
      </c>
      <c r="J200" s="68">
        <v>2080</v>
      </c>
      <c r="K200" s="61">
        <f>SUM(I200-J200)</f>
        <v>0</v>
      </c>
      <c r="L200" s="169"/>
      <c r="M200" s="78"/>
      <c r="N200" s="78"/>
      <c r="O200" s="169"/>
      <c r="P200" s="78"/>
      <c r="Q200" s="169"/>
      <c r="R200" s="78"/>
    </row>
    <row r="201" spans="1:18" s="83" customFormat="1" ht="27.75" customHeight="1" x14ac:dyDescent="0.15">
      <c r="A201" s="63"/>
      <c r="B201" s="64"/>
      <c r="C201" s="64"/>
      <c r="D201" s="64"/>
      <c r="E201" s="64"/>
      <c r="F201" s="66"/>
      <c r="G201" s="249" t="s">
        <v>254</v>
      </c>
      <c r="H201" s="120" t="s">
        <v>447</v>
      </c>
      <c r="I201" s="68">
        <v>9600</v>
      </c>
      <c r="J201" s="68">
        <v>5600</v>
      </c>
      <c r="K201" s="61">
        <f>SUM(I201-J201)</f>
        <v>4000</v>
      </c>
      <c r="L201" s="169"/>
      <c r="M201" s="78"/>
      <c r="N201" s="78"/>
      <c r="O201" s="169"/>
      <c r="P201" s="78"/>
      <c r="Q201" s="169"/>
      <c r="R201" s="78"/>
    </row>
    <row r="202" spans="1:18" s="83" customFormat="1" ht="27.75" customHeight="1" x14ac:dyDescent="0.15">
      <c r="A202" s="63"/>
      <c r="B202" s="64"/>
      <c r="C202" s="64"/>
      <c r="D202" s="64"/>
      <c r="E202" s="64"/>
      <c r="F202" s="66"/>
      <c r="G202" s="249" t="s">
        <v>255</v>
      </c>
      <c r="H202" s="69" t="s">
        <v>448</v>
      </c>
      <c r="I202" s="68">
        <v>3600</v>
      </c>
      <c r="J202" s="68">
        <v>2700</v>
      </c>
      <c r="K202" s="61">
        <f>SUM(I202-J202)</f>
        <v>900</v>
      </c>
      <c r="L202" s="169"/>
      <c r="M202" s="78"/>
      <c r="N202" s="78"/>
      <c r="O202" s="169"/>
      <c r="P202" s="78"/>
      <c r="Q202" s="169"/>
      <c r="R202" s="78"/>
    </row>
    <row r="203" spans="1:18" s="83" customFormat="1" ht="27.75" customHeight="1" x14ac:dyDescent="0.15">
      <c r="A203" s="63"/>
      <c r="B203" s="64"/>
      <c r="C203" s="64"/>
      <c r="D203" s="64"/>
      <c r="E203" s="64"/>
      <c r="F203" s="66"/>
      <c r="G203" s="249" t="s">
        <v>449</v>
      </c>
      <c r="H203" s="120" t="s">
        <v>450</v>
      </c>
      <c r="I203" s="68">
        <v>8000</v>
      </c>
      <c r="J203" s="68">
        <v>5200</v>
      </c>
      <c r="K203" s="61">
        <f t="shared" ref="K203" si="10">SUM(I203-J203)</f>
        <v>2800</v>
      </c>
      <c r="L203" s="169"/>
      <c r="M203" s="78"/>
      <c r="N203" s="78"/>
      <c r="O203" s="169"/>
      <c r="P203" s="78"/>
      <c r="Q203" s="169"/>
      <c r="R203" s="78"/>
    </row>
    <row r="204" spans="1:18" s="83" customFormat="1" ht="27.75" customHeight="1" x14ac:dyDescent="0.15">
      <c r="A204" s="63"/>
      <c r="B204" s="64"/>
      <c r="C204" s="64"/>
      <c r="D204" s="64"/>
      <c r="E204" s="64"/>
      <c r="F204" s="66"/>
      <c r="G204" s="249" t="s">
        <v>256</v>
      </c>
      <c r="H204" s="69" t="s">
        <v>451</v>
      </c>
      <c r="I204" s="68">
        <v>4400</v>
      </c>
      <c r="J204" s="68">
        <v>1600</v>
      </c>
      <c r="K204" s="61">
        <f t="shared" si="7"/>
        <v>2800</v>
      </c>
      <c r="L204" s="169"/>
      <c r="M204" s="78"/>
      <c r="N204" s="78"/>
      <c r="O204" s="169"/>
      <c r="P204" s="78"/>
      <c r="Q204" s="169"/>
      <c r="R204" s="78"/>
    </row>
    <row r="205" spans="1:18" s="83" customFormat="1" ht="27.75" customHeight="1" x14ac:dyDescent="0.15">
      <c r="A205" s="65"/>
      <c r="B205" s="242"/>
      <c r="C205" s="242"/>
      <c r="D205" s="242"/>
      <c r="E205" s="278" t="s">
        <v>8</v>
      </c>
      <c r="F205" s="278"/>
      <c r="G205" s="278"/>
      <c r="H205" s="70"/>
      <c r="I205" s="60">
        <f>SUBTOTAL(9,I206:I207)</f>
        <v>280</v>
      </c>
      <c r="J205" s="60">
        <f>SUBTOTAL(9,J206:J207)</f>
        <v>210</v>
      </c>
      <c r="K205" s="62">
        <f t="shared" ref="K205:K207" si="11">SUM(I205-J205)</f>
        <v>70</v>
      </c>
      <c r="L205" s="169"/>
      <c r="M205" s="78"/>
      <c r="N205" s="78"/>
      <c r="O205" s="169"/>
      <c r="P205" s="78"/>
      <c r="Q205" s="169"/>
      <c r="R205" s="78"/>
    </row>
    <row r="206" spans="1:18" s="83" customFormat="1" ht="27.75" customHeight="1" x14ac:dyDescent="0.15">
      <c r="A206" s="65"/>
      <c r="B206" s="242"/>
      <c r="C206" s="242"/>
      <c r="D206" s="242"/>
      <c r="E206" s="244"/>
      <c r="F206" s="286" t="s">
        <v>34</v>
      </c>
      <c r="G206" s="286"/>
      <c r="H206" s="71"/>
      <c r="I206" s="72">
        <f>SUBTOTAL(9,I207:I207)</f>
        <v>280</v>
      </c>
      <c r="J206" s="72">
        <f>SUBTOTAL(9,J207:J207)</f>
        <v>210</v>
      </c>
      <c r="K206" s="61">
        <f t="shared" si="11"/>
        <v>70</v>
      </c>
      <c r="L206" s="169"/>
      <c r="M206" s="78"/>
      <c r="N206" s="78"/>
      <c r="O206" s="169"/>
      <c r="P206" s="78"/>
      <c r="Q206" s="169"/>
      <c r="R206" s="78"/>
    </row>
    <row r="207" spans="1:18" s="83" customFormat="1" ht="27.75" customHeight="1" x14ac:dyDescent="0.15">
      <c r="A207" s="63"/>
      <c r="B207" s="64"/>
      <c r="C207" s="64"/>
      <c r="D207" s="64"/>
      <c r="E207" s="40"/>
      <c r="F207" s="39"/>
      <c r="G207" s="249" t="s">
        <v>257</v>
      </c>
      <c r="H207" s="120" t="s">
        <v>452</v>
      </c>
      <c r="I207" s="68">
        <v>280</v>
      </c>
      <c r="J207" s="49">
        <v>210</v>
      </c>
      <c r="K207" s="48">
        <f t="shared" si="11"/>
        <v>70</v>
      </c>
      <c r="L207" s="169"/>
      <c r="M207" s="78"/>
      <c r="N207" s="78"/>
      <c r="O207" s="169"/>
      <c r="P207" s="78"/>
      <c r="Q207" s="169"/>
      <c r="R207" s="78"/>
    </row>
    <row r="208" spans="1:18" s="83" customFormat="1" ht="27.75" customHeight="1" x14ac:dyDescent="0.15">
      <c r="A208" s="65"/>
      <c r="B208" s="242"/>
      <c r="C208" s="242"/>
      <c r="D208" s="242"/>
      <c r="E208" s="278" t="s">
        <v>454</v>
      </c>
      <c r="F208" s="286"/>
      <c r="G208" s="286"/>
      <c r="H208" s="70"/>
      <c r="I208" s="60">
        <f>SUBTOTAL(9,I209:I210)</f>
        <v>620</v>
      </c>
      <c r="J208" s="60">
        <f>SUBTOTAL(9,J209:J210)</f>
        <v>0</v>
      </c>
      <c r="K208" s="62">
        <f t="shared" si="7"/>
        <v>620</v>
      </c>
      <c r="L208" s="169"/>
      <c r="M208" s="78"/>
      <c r="N208" s="78"/>
      <c r="O208" s="169"/>
      <c r="P208" s="78"/>
      <c r="Q208" s="169"/>
      <c r="R208" s="78"/>
    </row>
    <row r="209" spans="1:18" s="83" customFormat="1" ht="27.75" customHeight="1" x14ac:dyDescent="0.15">
      <c r="A209" s="65"/>
      <c r="B209" s="242"/>
      <c r="C209" s="242"/>
      <c r="D209" s="242"/>
      <c r="E209" s="244"/>
      <c r="F209" s="286" t="s">
        <v>455</v>
      </c>
      <c r="G209" s="286"/>
      <c r="H209" s="71"/>
      <c r="I209" s="72">
        <f>SUBTOTAL(9,I210)</f>
        <v>620</v>
      </c>
      <c r="J209" s="72">
        <f>SUBTOTAL(9,J210)</f>
        <v>0</v>
      </c>
      <c r="K209" s="61">
        <f t="shared" si="7"/>
        <v>620</v>
      </c>
      <c r="L209" s="169"/>
      <c r="M209" s="78"/>
      <c r="N209" s="78"/>
      <c r="O209" s="169"/>
      <c r="P209" s="78"/>
      <c r="Q209" s="169"/>
      <c r="R209" s="78"/>
    </row>
    <row r="210" spans="1:18" s="83" customFormat="1" ht="27.75" customHeight="1" x14ac:dyDescent="0.15">
      <c r="A210" s="63"/>
      <c r="B210" s="64"/>
      <c r="C210" s="64"/>
      <c r="D210" s="40"/>
      <c r="E210" s="40"/>
      <c r="F210" s="39"/>
      <c r="G210" s="118" t="s">
        <v>456</v>
      </c>
      <c r="H210" s="125" t="s">
        <v>457</v>
      </c>
      <c r="I210" s="49">
        <v>620</v>
      </c>
      <c r="J210" s="49">
        <v>0</v>
      </c>
      <c r="K210" s="48">
        <f t="shared" si="7"/>
        <v>620</v>
      </c>
      <c r="L210" s="169"/>
      <c r="M210" s="78"/>
      <c r="N210" s="78"/>
      <c r="O210" s="169"/>
      <c r="P210" s="78"/>
      <c r="Q210" s="169"/>
      <c r="R210" s="78"/>
    </row>
    <row r="211" spans="1:18" s="78" customFormat="1" ht="27.75" customHeight="1" x14ac:dyDescent="0.15">
      <c r="A211" s="63"/>
      <c r="B211" s="64"/>
      <c r="C211" s="64"/>
      <c r="D211" s="278" t="s">
        <v>453</v>
      </c>
      <c r="E211" s="278"/>
      <c r="F211" s="278"/>
      <c r="G211" s="278"/>
      <c r="H211" s="46"/>
      <c r="I211" s="60">
        <f>SUBTOTAL(9,I212:I215)</f>
        <v>80000</v>
      </c>
      <c r="J211" s="60">
        <f>SUBTOTAL(9,J212:J215)</f>
        <v>80000</v>
      </c>
      <c r="K211" s="62">
        <f>SUM(I211-J211)</f>
        <v>0</v>
      </c>
      <c r="L211" s="169"/>
      <c r="O211" s="169"/>
      <c r="Q211" s="169"/>
    </row>
    <row r="212" spans="1:18" s="78" customFormat="1" ht="27.75" customHeight="1" x14ac:dyDescent="0.15">
      <c r="A212" s="65"/>
      <c r="B212" s="242"/>
      <c r="C212" s="242"/>
      <c r="D212" s="244"/>
      <c r="E212" s="278" t="s">
        <v>25</v>
      </c>
      <c r="F212" s="278"/>
      <c r="G212" s="278"/>
      <c r="H212" s="70"/>
      <c r="I212" s="60">
        <f>SUBTOTAL(9,I213:I215)</f>
        <v>80000</v>
      </c>
      <c r="J212" s="60">
        <f>SUBTOTAL(9,J213:J215)</f>
        <v>80000</v>
      </c>
      <c r="K212" s="61">
        <f>SUM(I212-J212)</f>
        <v>0</v>
      </c>
      <c r="L212" s="169"/>
      <c r="O212" s="169"/>
      <c r="Q212" s="169"/>
    </row>
    <row r="213" spans="1:18" s="79" customFormat="1" ht="27.75" customHeight="1" x14ac:dyDescent="0.15">
      <c r="A213" s="65"/>
      <c r="B213" s="242"/>
      <c r="C213" s="242"/>
      <c r="D213" s="242"/>
      <c r="E213" s="244"/>
      <c r="F213" s="286" t="s">
        <v>41</v>
      </c>
      <c r="G213" s="286"/>
      <c r="H213" s="71"/>
      <c r="I213" s="72">
        <f>SUBTOTAL(9,I214:I215)</f>
        <v>80000</v>
      </c>
      <c r="J213" s="72">
        <f>SUBTOTAL(9,J214:J215)</f>
        <v>80000</v>
      </c>
      <c r="K213" s="57">
        <f>SUM(I213-J213)</f>
        <v>0</v>
      </c>
      <c r="L213" s="169"/>
      <c r="M213" s="78"/>
      <c r="N213" s="78"/>
      <c r="O213" s="169"/>
      <c r="P213" s="78"/>
      <c r="Q213" s="169"/>
      <c r="R213" s="78"/>
    </row>
    <row r="214" spans="1:18" s="79" customFormat="1" ht="27.75" customHeight="1" x14ac:dyDescent="0.15">
      <c r="A214" s="63"/>
      <c r="B214" s="64"/>
      <c r="C214" s="64"/>
      <c r="D214" s="64"/>
      <c r="E214" s="242"/>
      <c r="F214" s="245"/>
      <c r="G214" s="246" t="s">
        <v>458</v>
      </c>
      <c r="H214" s="67" t="s">
        <v>459</v>
      </c>
      <c r="I214" s="68">
        <v>75000</v>
      </c>
      <c r="J214" s="68">
        <v>75000</v>
      </c>
      <c r="K214" s="61">
        <f>SUM(I214-J214)</f>
        <v>0</v>
      </c>
      <c r="L214" s="169"/>
      <c r="M214" s="78"/>
      <c r="N214" s="78"/>
      <c r="O214" s="169"/>
      <c r="P214" s="78"/>
      <c r="Q214" s="169"/>
      <c r="R214" s="78"/>
    </row>
    <row r="215" spans="1:18" s="79" customFormat="1" ht="27.75" customHeight="1" x14ac:dyDescent="0.15">
      <c r="A215" s="63"/>
      <c r="B215" s="64"/>
      <c r="C215" s="64"/>
      <c r="D215" s="64"/>
      <c r="E215" s="242"/>
      <c r="F215" s="245"/>
      <c r="G215" s="246" t="s">
        <v>460</v>
      </c>
      <c r="H215" s="67" t="s">
        <v>461</v>
      </c>
      <c r="I215" s="68">
        <v>5000</v>
      </c>
      <c r="J215" s="68">
        <v>5000</v>
      </c>
      <c r="K215" s="61">
        <f>SUM(I215-J215)</f>
        <v>0</v>
      </c>
      <c r="L215" s="169"/>
      <c r="M215" s="78"/>
      <c r="N215" s="78"/>
      <c r="O215" s="169"/>
      <c r="P215" s="78"/>
      <c r="Q215" s="169"/>
      <c r="R215" s="78"/>
    </row>
    <row r="216" spans="1:18" s="79" customFormat="1" ht="27.75" customHeight="1" x14ac:dyDescent="0.15">
      <c r="A216" s="63"/>
      <c r="B216" s="64"/>
      <c r="C216" s="64"/>
      <c r="D216" s="278" t="s">
        <v>320</v>
      </c>
      <c r="E216" s="278"/>
      <c r="F216" s="278"/>
      <c r="G216" s="278"/>
      <c r="H216" s="46"/>
      <c r="I216" s="60">
        <f>SUBTOTAL(9,I217:I229)</f>
        <v>50000</v>
      </c>
      <c r="J216" s="60">
        <f>SUBTOTAL(9,J217:J229)</f>
        <v>50000</v>
      </c>
      <c r="K216" s="62">
        <f t="shared" ref="K216:K279" si="12">SUM(I216-J216)</f>
        <v>0</v>
      </c>
      <c r="L216" s="169"/>
      <c r="M216" s="78"/>
      <c r="N216" s="78"/>
      <c r="O216" s="169"/>
      <c r="P216" s="78"/>
      <c r="Q216" s="169"/>
      <c r="R216" s="78"/>
    </row>
    <row r="217" spans="1:18" s="79" customFormat="1" ht="27.75" customHeight="1" x14ac:dyDescent="0.15">
      <c r="A217" s="65"/>
      <c r="B217" s="242"/>
      <c r="C217" s="242"/>
      <c r="D217" s="244"/>
      <c r="E217" s="278" t="s">
        <v>6</v>
      </c>
      <c r="F217" s="278"/>
      <c r="G217" s="278"/>
      <c r="H217" s="70"/>
      <c r="I217" s="60">
        <f>SUBTOTAL(9,I218:I222)</f>
        <v>11650</v>
      </c>
      <c r="J217" s="60">
        <f>SUBTOTAL(9,J218:J222)</f>
        <v>11650</v>
      </c>
      <c r="K217" s="61">
        <f t="shared" si="12"/>
        <v>0</v>
      </c>
      <c r="L217" s="169"/>
      <c r="M217" s="78"/>
      <c r="N217" s="78"/>
      <c r="O217" s="169"/>
      <c r="P217" s="78"/>
      <c r="Q217" s="169"/>
      <c r="R217" s="78"/>
    </row>
    <row r="218" spans="1:18" s="79" customFormat="1" ht="27.75" customHeight="1" x14ac:dyDescent="0.15">
      <c r="A218" s="65"/>
      <c r="B218" s="242"/>
      <c r="C218" s="242"/>
      <c r="D218" s="242"/>
      <c r="E218" s="242"/>
      <c r="F218" s="286" t="s">
        <v>33</v>
      </c>
      <c r="G218" s="286"/>
      <c r="H218" s="71"/>
      <c r="I218" s="72">
        <f>SUBTOTAL(9,I219:I219)</f>
        <v>1750</v>
      </c>
      <c r="J218" s="72">
        <f>SUBTOTAL(9,J219:J219)</f>
        <v>1750</v>
      </c>
      <c r="K218" s="57">
        <f>SUM(I218-J218)</f>
        <v>0</v>
      </c>
      <c r="L218" s="169"/>
      <c r="M218" s="78"/>
      <c r="N218" s="78"/>
      <c r="O218" s="169"/>
      <c r="P218" s="78"/>
      <c r="Q218" s="169"/>
      <c r="R218" s="78"/>
    </row>
    <row r="219" spans="1:18" s="79" customFormat="1" ht="27.75" customHeight="1" x14ac:dyDescent="0.15">
      <c r="A219" s="63"/>
      <c r="B219" s="64"/>
      <c r="C219" s="64"/>
      <c r="D219" s="64"/>
      <c r="E219" s="64"/>
      <c r="F219" s="66"/>
      <c r="G219" s="249" t="s">
        <v>418</v>
      </c>
      <c r="H219" s="67" t="s">
        <v>462</v>
      </c>
      <c r="I219" s="68">
        <v>1750</v>
      </c>
      <c r="J219" s="68">
        <v>1750</v>
      </c>
      <c r="K219" s="61">
        <f>SUM(I219-J219)</f>
        <v>0</v>
      </c>
      <c r="L219" s="169"/>
      <c r="M219" s="78"/>
      <c r="N219" s="78"/>
      <c r="O219" s="169"/>
      <c r="P219" s="78"/>
      <c r="Q219" s="169"/>
      <c r="R219" s="78"/>
    </row>
    <row r="220" spans="1:18" s="79" customFormat="1" ht="27.75" customHeight="1" x14ac:dyDescent="0.15">
      <c r="A220" s="65"/>
      <c r="B220" s="242"/>
      <c r="C220" s="242"/>
      <c r="D220" s="242"/>
      <c r="E220" s="242"/>
      <c r="F220" s="279" t="s">
        <v>20</v>
      </c>
      <c r="G220" s="279"/>
      <c r="H220" s="124"/>
      <c r="I220" s="68">
        <f>SUBTOTAL(9,I221:I222)</f>
        <v>9900</v>
      </c>
      <c r="J220" s="68">
        <f>SUBTOTAL(9,J221:J222)</f>
        <v>9900</v>
      </c>
      <c r="K220" s="61">
        <f t="shared" si="12"/>
        <v>0</v>
      </c>
      <c r="L220" s="169"/>
      <c r="M220" s="78"/>
      <c r="N220" s="78"/>
      <c r="O220" s="169"/>
      <c r="P220" s="78"/>
      <c r="Q220" s="169"/>
      <c r="R220" s="78"/>
    </row>
    <row r="221" spans="1:18" s="79" customFormat="1" ht="27.75" customHeight="1" x14ac:dyDescent="0.15">
      <c r="A221" s="63"/>
      <c r="B221" s="64"/>
      <c r="C221" s="64"/>
      <c r="D221" s="64"/>
      <c r="E221" s="64"/>
      <c r="F221" s="66"/>
      <c r="G221" s="246" t="s">
        <v>463</v>
      </c>
      <c r="H221" s="67" t="s">
        <v>464</v>
      </c>
      <c r="I221" s="68">
        <v>900</v>
      </c>
      <c r="J221" s="68">
        <v>900</v>
      </c>
      <c r="K221" s="61">
        <f t="shared" si="12"/>
        <v>0</v>
      </c>
      <c r="L221" s="169"/>
      <c r="M221" s="78"/>
      <c r="N221" s="78"/>
      <c r="O221" s="169"/>
      <c r="P221" s="78"/>
      <c r="Q221" s="169"/>
      <c r="R221" s="78"/>
    </row>
    <row r="222" spans="1:18" s="79" customFormat="1" ht="27.75" customHeight="1" x14ac:dyDescent="0.15">
      <c r="A222" s="63"/>
      <c r="B222" s="64"/>
      <c r="C222" s="64"/>
      <c r="D222" s="64"/>
      <c r="E222" s="64"/>
      <c r="F222" s="245"/>
      <c r="G222" s="246" t="s">
        <v>465</v>
      </c>
      <c r="H222" s="67" t="s">
        <v>466</v>
      </c>
      <c r="I222" s="68">
        <v>9000</v>
      </c>
      <c r="J222" s="68">
        <v>9000</v>
      </c>
      <c r="K222" s="61">
        <f t="shared" si="12"/>
        <v>0</v>
      </c>
      <c r="L222" s="169"/>
      <c r="M222" s="78"/>
      <c r="N222" s="78"/>
      <c r="O222" s="169"/>
      <c r="P222" s="78"/>
      <c r="Q222" s="169"/>
      <c r="R222" s="78"/>
    </row>
    <row r="223" spans="1:18" s="79" customFormat="1" ht="27.75" customHeight="1" x14ac:dyDescent="0.15">
      <c r="A223" s="65"/>
      <c r="B223" s="242"/>
      <c r="C223" s="242"/>
      <c r="D223" s="242"/>
      <c r="E223" s="278" t="s">
        <v>8</v>
      </c>
      <c r="F223" s="278"/>
      <c r="G223" s="278"/>
      <c r="H223" s="70"/>
      <c r="I223" s="60">
        <f>SUBTOTAL(9,I224:I225)</f>
        <v>350</v>
      </c>
      <c r="J223" s="60">
        <f>SUBTOTAL(9,J224:J225)</f>
        <v>350</v>
      </c>
      <c r="K223" s="62">
        <f t="shared" si="12"/>
        <v>0</v>
      </c>
      <c r="L223" s="169"/>
      <c r="M223" s="78"/>
      <c r="N223" s="78"/>
      <c r="O223" s="169"/>
      <c r="P223" s="78"/>
      <c r="Q223" s="169"/>
      <c r="R223" s="78"/>
    </row>
    <row r="224" spans="1:18" s="79" customFormat="1" ht="27.75" customHeight="1" x14ac:dyDescent="0.15">
      <c r="A224" s="65"/>
      <c r="B224" s="242"/>
      <c r="C224" s="242"/>
      <c r="D224" s="242"/>
      <c r="E224" s="244"/>
      <c r="F224" s="286" t="s">
        <v>124</v>
      </c>
      <c r="G224" s="286"/>
      <c r="H224" s="71"/>
      <c r="I224" s="72">
        <f>SUBTOTAL(9,I225:I225)</f>
        <v>350</v>
      </c>
      <c r="J224" s="72">
        <f>SUBTOTAL(9,J225:J225)</f>
        <v>350</v>
      </c>
      <c r="K224" s="61">
        <f t="shared" si="12"/>
        <v>0</v>
      </c>
      <c r="L224" s="169"/>
      <c r="M224" s="78"/>
      <c r="N224" s="78"/>
      <c r="O224" s="169"/>
      <c r="P224" s="78"/>
      <c r="Q224" s="169"/>
      <c r="R224" s="78"/>
    </row>
    <row r="225" spans="1:18" s="79" customFormat="1" ht="27.75" customHeight="1" x14ac:dyDescent="0.15">
      <c r="A225" s="63"/>
      <c r="B225" s="64"/>
      <c r="C225" s="64"/>
      <c r="D225" s="64"/>
      <c r="E225" s="64"/>
      <c r="F225" s="66"/>
      <c r="G225" s="249" t="s">
        <v>433</v>
      </c>
      <c r="H225" s="67" t="s">
        <v>467</v>
      </c>
      <c r="I225" s="68">
        <v>350</v>
      </c>
      <c r="J225" s="68">
        <v>350</v>
      </c>
      <c r="K225" s="48">
        <f t="shared" si="12"/>
        <v>0</v>
      </c>
      <c r="L225" s="169"/>
      <c r="M225" s="78"/>
      <c r="N225" s="78"/>
      <c r="O225" s="169"/>
      <c r="P225" s="78"/>
      <c r="Q225" s="169"/>
      <c r="R225" s="78"/>
    </row>
    <row r="226" spans="1:18" s="79" customFormat="1" ht="27.75" customHeight="1" x14ac:dyDescent="0.15">
      <c r="A226" s="65"/>
      <c r="B226" s="242"/>
      <c r="C226" s="242"/>
      <c r="D226" s="242"/>
      <c r="E226" s="278" t="s">
        <v>25</v>
      </c>
      <c r="F226" s="278"/>
      <c r="G226" s="278"/>
      <c r="H226" s="70"/>
      <c r="I226" s="60">
        <f>SUBTOTAL(9,I227:I229)</f>
        <v>38000</v>
      </c>
      <c r="J226" s="60">
        <f>SUBTOTAL(9,J227:J229)</f>
        <v>38000</v>
      </c>
      <c r="K226" s="48">
        <f t="shared" si="12"/>
        <v>0</v>
      </c>
      <c r="L226" s="169"/>
      <c r="M226" s="78"/>
      <c r="N226" s="78"/>
      <c r="O226" s="169"/>
      <c r="P226" s="78"/>
      <c r="Q226" s="169"/>
      <c r="R226" s="78"/>
    </row>
    <row r="227" spans="1:18" s="79" customFormat="1" ht="27.75" customHeight="1" x14ac:dyDescent="0.15">
      <c r="A227" s="65"/>
      <c r="B227" s="242"/>
      <c r="C227" s="242"/>
      <c r="D227" s="242"/>
      <c r="E227" s="244"/>
      <c r="F227" s="286" t="s">
        <v>125</v>
      </c>
      <c r="G227" s="286"/>
      <c r="H227" s="50"/>
      <c r="I227" s="72">
        <f>SUBTOTAL(9,I228:I229)</f>
        <v>38000</v>
      </c>
      <c r="J227" s="72">
        <f>SUBTOTAL(9,J228:J229)</f>
        <v>38000</v>
      </c>
      <c r="K227" s="57">
        <f t="shared" si="12"/>
        <v>0</v>
      </c>
      <c r="L227" s="169"/>
      <c r="M227" s="78"/>
      <c r="N227" s="78"/>
      <c r="O227" s="169"/>
      <c r="P227" s="78"/>
      <c r="Q227" s="169"/>
      <c r="R227" s="78"/>
    </row>
    <row r="228" spans="1:18" s="79" customFormat="1" ht="27.75" customHeight="1" x14ac:dyDescent="0.15">
      <c r="A228" s="65"/>
      <c r="B228" s="242"/>
      <c r="C228" s="242"/>
      <c r="D228" s="242"/>
      <c r="E228" s="242"/>
      <c r="F228" s="245"/>
      <c r="G228" s="246" t="s">
        <v>468</v>
      </c>
      <c r="H228" s="67" t="s">
        <v>469</v>
      </c>
      <c r="I228" s="68">
        <v>20000</v>
      </c>
      <c r="J228" s="68">
        <v>20000</v>
      </c>
      <c r="K228" s="61">
        <f t="shared" si="12"/>
        <v>0</v>
      </c>
      <c r="L228" s="169"/>
      <c r="M228" s="78"/>
      <c r="N228" s="78"/>
      <c r="O228" s="169"/>
      <c r="P228" s="78"/>
      <c r="Q228" s="169"/>
      <c r="R228" s="78"/>
    </row>
    <row r="229" spans="1:18" s="79" customFormat="1" ht="27.75" customHeight="1" x14ac:dyDescent="0.15">
      <c r="A229" s="65"/>
      <c r="B229" s="242"/>
      <c r="C229" s="242"/>
      <c r="D229" s="242"/>
      <c r="E229" s="242"/>
      <c r="F229" s="245"/>
      <c r="G229" s="118" t="s">
        <v>470</v>
      </c>
      <c r="H229" s="47" t="s">
        <v>471</v>
      </c>
      <c r="I229" s="49">
        <v>18000</v>
      </c>
      <c r="J229" s="49">
        <v>18000</v>
      </c>
      <c r="K229" s="61">
        <f t="shared" si="12"/>
        <v>0</v>
      </c>
      <c r="L229" s="169"/>
      <c r="M229" s="78"/>
      <c r="N229" s="78"/>
      <c r="O229" s="169"/>
      <c r="P229" s="78"/>
      <c r="Q229" s="169"/>
      <c r="R229" s="78"/>
    </row>
    <row r="230" spans="1:18" s="81" customFormat="1" ht="27.75" customHeight="1" x14ac:dyDescent="0.15">
      <c r="A230" s="65"/>
      <c r="B230" s="242"/>
      <c r="C230" s="242"/>
      <c r="D230" s="278" t="s">
        <v>126</v>
      </c>
      <c r="E230" s="278"/>
      <c r="F230" s="278"/>
      <c r="G230" s="278"/>
      <c r="H230" s="46"/>
      <c r="I230" s="60">
        <f>SUBTOTAL(9,I231:I244)</f>
        <v>60000</v>
      </c>
      <c r="J230" s="60">
        <f>SUBTOTAL(9,J231:J244)</f>
        <v>60000</v>
      </c>
      <c r="K230" s="62">
        <f t="shared" si="12"/>
        <v>0</v>
      </c>
      <c r="L230" s="169"/>
      <c r="M230" s="78"/>
      <c r="N230" s="78"/>
      <c r="O230" s="169"/>
      <c r="P230" s="78"/>
      <c r="Q230" s="169"/>
      <c r="R230" s="78"/>
    </row>
    <row r="231" spans="1:18" s="81" customFormat="1" ht="27.75" customHeight="1" x14ac:dyDescent="0.15">
      <c r="A231" s="65"/>
      <c r="B231" s="242"/>
      <c r="C231" s="242"/>
      <c r="D231" s="244"/>
      <c r="E231" s="278" t="s">
        <v>127</v>
      </c>
      <c r="F231" s="278"/>
      <c r="G231" s="278"/>
      <c r="H231" s="70"/>
      <c r="I231" s="60">
        <f>SUBTOTAL(9,I232:I236)</f>
        <v>13650</v>
      </c>
      <c r="J231" s="60">
        <f>SUBTOTAL(9,J232:J236)</f>
        <v>13650</v>
      </c>
      <c r="K231" s="48">
        <f t="shared" si="12"/>
        <v>0</v>
      </c>
      <c r="L231" s="169"/>
      <c r="M231" s="78"/>
      <c r="N231" s="78"/>
      <c r="O231" s="169"/>
      <c r="P231" s="78"/>
      <c r="Q231" s="169"/>
      <c r="R231" s="78"/>
    </row>
    <row r="232" spans="1:18" s="81" customFormat="1" ht="27.75" customHeight="1" x14ac:dyDescent="0.15">
      <c r="A232" s="65"/>
      <c r="B232" s="242"/>
      <c r="C232" s="242"/>
      <c r="D232" s="242"/>
      <c r="E232" s="242"/>
      <c r="F232" s="286" t="s">
        <v>128</v>
      </c>
      <c r="G232" s="286"/>
      <c r="H232" s="71"/>
      <c r="I232" s="72">
        <f>SUBTOTAL(9,I233:I233)</f>
        <v>2450</v>
      </c>
      <c r="J232" s="72">
        <f>SUBTOTAL(9,J233:J233)</f>
        <v>2450</v>
      </c>
      <c r="K232" s="57">
        <f>SUM(I232-J232)</f>
        <v>0</v>
      </c>
      <c r="L232" s="169"/>
      <c r="M232" s="78"/>
      <c r="N232" s="78"/>
      <c r="O232" s="169"/>
      <c r="P232" s="78"/>
      <c r="Q232" s="169"/>
      <c r="R232" s="78"/>
    </row>
    <row r="233" spans="1:18" s="81" customFormat="1" ht="27.75" customHeight="1" x14ac:dyDescent="0.15">
      <c r="A233" s="63"/>
      <c r="B233" s="64"/>
      <c r="C233" s="64"/>
      <c r="D233" s="64"/>
      <c r="E233" s="64"/>
      <c r="F233" s="66"/>
      <c r="G233" s="246" t="s">
        <v>418</v>
      </c>
      <c r="H233" s="67" t="s">
        <v>472</v>
      </c>
      <c r="I233" s="68">
        <v>2450</v>
      </c>
      <c r="J233" s="68">
        <v>2450</v>
      </c>
      <c r="K233" s="61">
        <f>SUM(I233-J233)</f>
        <v>0</v>
      </c>
      <c r="L233" s="169"/>
      <c r="M233" s="78"/>
      <c r="N233" s="78"/>
      <c r="O233" s="169"/>
      <c r="P233" s="78"/>
      <c r="Q233" s="169"/>
      <c r="R233" s="78"/>
    </row>
    <row r="234" spans="1:18" s="81" customFormat="1" ht="27.75" customHeight="1" x14ac:dyDescent="0.15">
      <c r="A234" s="65"/>
      <c r="B234" s="242"/>
      <c r="C234" s="242"/>
      <c r="D234" s="242"/>
      <c r="E234" s="242"/>
      <c r="F234" s="279" t="s">
        <v>20</v>
      </c>
      <c r="G234" s="279"/>
      <c r="H234" s="124"/>
      <c r="I234" s="68">
        <f>SUBTOTAL(9,I235:I236)</f>
        <v>11200</v>
      </c>
      <c r="J234" s="68">
        <f>SUBTOTAL(9,J235:J236)</f>
        <v>11200</v>
      </c>
      <c r="K234" s="61">
        <f>SUM(I234-J234)</f>
        <v>0</v>
      </c>
      <c r="L234" s="169"/>
      <c r="M234" s="78"/>
      <c r="N234" s="78"/>
      <c r="O234" s="169"/>
      <c r="P234" s="78"/>
      <c r="Q234" s="169"/>
      <c r="R234" s="78"/>
    </row>
    <row r="235" spans="1:18" s="81" customFormat="1" ht="27.75" customHeight="1" x14ac:dyDescent="0.15">
      <c r="A235" s="63"/>
      <c r="B235" s="64"/>
      <c r="C235" s="64"/>
      <c r="D235" s="64"/>
      <c r="E235" s="64"/>
      <c r="F235" s="66"/>
      <c r="G235" s="246" t="s">
        <v>473</v>
      </c>
      <c r="H235" s="67" t="s">
        <v>474</v>
      </c>
      <c r="I235" s="68">
        <v>5200</v>
      </c>
      <c r="J235" s="68">
        <v>5200</v>
      </c>
      <c r="K235" s="61">
        <f>SUM(I235-J235)</f>
        <v>0</v>
      </c>
      <c r="L235" s="169"/>
      <c r="M235" s="78"/>
      <c r="N235" s="78"/>
      <c r="O235" s="169"/>
      <c r="P235" s="78"/>
      <c r="Q235" s="169"/>
      <c r="R235" s="78"/>
    </row>
    <row r="236" spans="1:18" s="81" customFormat="1" ht="27.75" customHeight="1" x14ac:dyDescent="0.15">
      <c r="A236" s="63"/>
      <c r="B236" s="64"/>
      <c r="C236" s="64"/>
      <c r="D236" s="64"/>
      <c r="E236" s="64"/>
      <c r="F236" s="66"/>
      <c r="G236" s="246" t="s">
        <v>465</v>
      </c>
      <c r="H236" s="67" t="s">
        <v>475</v>
      </c>
      <c r="I236" s="68">
        <v>6000</v>
      </c>
      <c r="J236" s="68">
        <v>6000</v>
      </c>
      <c r="K236" s="61">
        <f>SUM(I236-J236)</f>
        <v>0</v>
      </c>
      <c r="L236" s="169"/>
      <c r="M236" s="78"/>
      <c r="N236" s="78"/>
      <c r="O236" s="169"/>
      <c r="P236" s="78"/>
      <c r="Q236" s="169"/>
      <c r="R236" s="78"/>
    </row>
    <row r="237" spans="1:18" s="81" customFormat="1" ht="27.75" customHeight="1" x14ac:dyDescent="0.15">
      <c r="A237" s="65"/>
      <c r="B237" s="242"/>
      <c r="C237" s="242"/>
      <c r="D237" s="242"/>
      <c r="E237" s="278" t="s">
        <v>8</v>
      </c>
      <c r="F237" s="278"/>
      <c r="G237" s="278"/>
      <c r="H237" s="70"/>
      <c r="I237" s="60">
        <f>SUBTOTAL(9,I238:I239)</f>
        <v>350</v>
      </c>
      <c r="J237" s="60">
        <f>SUBTOTAL(9,J238:J239)</f>
        <v>350</v>
      </c>
      <c r="K237" s="62">
        <f t="shared" ref="K237:K244" si="13">SUM(I237-J237)</f>
        <v>0</v>
      </c>
      <c r="L237" s="169"/>
      <c r="M237" s="78"/>
      <c r="N237" s="78"/>
      <c r="O237" s="169"/>
      <c r="P237" s="78"/>
      <c r="Q237" s="169"/>
      <c r="R237" s="78"/>
    </row>
    <row r="238" spans="1:18" s="81" customFormat="1" ht="27.75" customHeight="1" x14ac:dyDescent="0.15">
      <c r="A238" s="65"/>
      <c r="B238" s="242"/>
      <c r="C238" s="242"/>
      <c r="D238" s="242"/>
      <c r="E238" s="244"/>
      <c r="F238" s="286" t="s">
        <v>34</v>
      </c>
      <c r="G238" s="286"/>
      <c r="H238" s="71"/>
      <c r="I238" s="72">
        <f>SUBTOTAL(9,I239:I239)</f>
        <v>350</v>
      </c>
      <c r="J238" s="72">
        <f>SUBTOTAL(9,J239:J239)</f>
        <v>350</v>
      </c>
      <c r="K238" s="61">
        <f t="shared" si="13"/>
        <v>0</v>
      </c>
      <c r="L238" s="169"/>
      <c r="M238" s="78"/>
      <c r="N238" s="78"/>
      <c r="O238" s="169"/>
      <c r="P238" s="78"/>
      <c r="Q238" s="169"/>
      <c r="R238" s="78"/>
    </row>
    <row r="239" spans="1:18" s="81" customFormat="1" ht="27.75" customHeight="1" x14ac:dyDescent="0.15">
      <c r="A239" s="63"/>
      <c r="B239" s="64"/>
      <c r="C239" s="64"/>
      <c r="D239" s="64"/>
      <c r="E239" s="64"/>
      <c r="F239" s="66"/>
      <c r="G239" s="249" t="s">
        <v>433</v>
      </c>
      <c r="H239" s="67" t="s">
        <v>467</v>
      </c>
      <c r="I239" s="68">
        <v>350</v>
      </c>
      <c r="J239" s="68">
        <v>350</v>
      </c>
      <c r="K239" s="61">
        <f t="shared" si="13"/>
        <v>0</v>
      </c>
      <c r="L239" s="169"/>
      <c r="M239" s="78"/>
      <c r="N239" s="78"/>
      <c r="O239" s="169"/>
      <c r="P239" s="78"/>
      <c r="Q239" s="169"/>
      <c r="R239" s="78"/>
    </row>
    <row r="240" spans="1:18" s="81" customFormat="1" ht="27.75" customHeight="1" x14ac:dyDescent="0.15">
      <c r="A240" s="65"/>
      <c r="B240" s="242"/>
      <c r="C240" s="242"/>
      <c r="D240" s="242"/>
      <c r="E240" s="278" t="s">
        <v>25</v>
      </c>
      <c r="F240" s="278"/>
      <c r="G240" s="278"/>
      <c r="H240" s="46"/>
      <c r="I240" s="60">
        <f>SUBTOTAL(9,I241:I244)</f>
        <v>46000</v>
      </c>
      <c r="J240" s="60">
        <f>SUBTOTAL(9,J241:J244)</f>
        <v>46000</v>
      </c>
      <c r="K240" s="62">
        <f t="shared" si="13"/>
        <v>0</v>
      </c>
      <c r="L240" s="169"/>
      <c r="M240" s="78"/>
      <c r="N240" s="78"/>
      <c r="O240" s="169"/>
      <c r="P240" s="78"/>
      <c r="Q240" s="169"/>
      <c r="R240" s="78"/>
    </row>
    <row r="241" spans="1:21" s="81" customFormat="1" ht="27.75" customHeight="1" x14ac:dyDescent="0.15">
      <c r="A241" s="65"/>
      <c r="B241" s="242"/>
      <c r="C241" s="242"/>
      <c r="D241" s="242"/>
      <c r="E241" s="244"/>
      <c r="F241" s="286" t="s">
        <v>41</v>
      </c>
      <c r="G241" s="286"/>
      <c r="H241" s="50"/>
      <c r="I241" s="72">
        <f>SUBTOTAL(9,I242:I244)</f>
        <v>46000</v>
      </c>
      <c r="J241" s="72">
        <f>SUBTOTAL(9,J242:J244)</f>
        <v>46000</v>
      </c>
      <c r="K241" s="57">
        <f>SUM(I241-J241)</f>
        <v>0</v>
      </c>
      <c r="L241" s="169"/>
      <c r="M241" s="78"/>
      <c r="N241" s="78"/>
      <c r="O241" s="169"/>
      <c r="P241" s="78"/>
      <c r="Q241" s="169"/>
      <c r="R241" s="78"/>
    </row>
    <row r="242" spans="1:21" s="81" customFormat="1" ht="27.75" customHeight="1" x14ac:dyDescent="0.15">
      <c r="A242" s="65"/>
      <c r="B242" s="242"/>
      <c r="C242" s="242"/>
      <c r="D242" s="242"/>
      <c r="E242" s="242"/>
      <c r="F242" s="245"/>
      <c r="G242" s="246" t="s">
        <v>476</v>
      </c>
      <c r="H242" s="67" t="s">
        <v>477</v>
      </c>
      <c r="I242" s="68">
        <v>10000</v>
      </c>
      <c r="J242" s="68">
        <v>10000</v>
      </c>
      <c r="K242" s="61">
        <f>SUM(I242-J242)</f>
        <v>0</v>
      </c>
      <c r="L242" s="169"/>
      <c r="M242" s="78"/>
      <c r="N242" s="78"/>
      <c r="O242" s="169"/>
      <c r="P242" s="78"/>
      <c r="Q242" s="169"/>
      <c r="R242" s="78"/>
    </row>
    <row r="243" spans="1:21" s="81" customFormat="1" ht="27.75" customHeight="1" x14ac:dyDescent="0.15">
      <c r="A243" s="65"/>
      <c r="B243" s="242"/>
      <c r="C243" s="242"/>
      <c r="D243" s="242"/>
      <c r="E243" s="242"/>
      <c r="F243" s="245"/>
      <c r="G243" s="246" t="s">
        <v>478</v>
      </c>
      <c r="H243" s="67" t="s">
        <v>479</v>
      </c>
      <c r="I243" s="68">
        <v>12000</v>
      </c>
      <c r="J243" s="68">
        <v>12000</v>
      </c>
      <c r="K243" s="61">
        <f>SUM(I243-J243)</f>
        <v>0</v>
      </c>
      <c r="L243" s="169"/>
      <c r="M243" s="78"/>
      <c r="N243" s="78"/>
      <c r="O243" s="169"/>
      <c r="P243" s="78"/>
      <c r="Q243" s="169"/>
      <c r="R243" s="78"/>
    </row>
    <row r="244" spans="1:21" s="81" customFormat="1" ht="27.75" customHeight="1" x14ac:dyDescent="0.15">
      <c r="A244" s="65"/>
      <c r="B244" s="242"/>
      <c r="C244" s="242"/>
      <c r="D244" s="242"/>
      <c r="E244" s="242"/>
      <c r="F244" s="245"/>
      <c r="G244" s="118" t="s">
        <v>470</v>
      </c>
      <c r="H244" s="67" t="s">
        <v>480</v>
      </c>
      <c r="I244" s="68">
        <v>24000</v>
      </c>
      <c r="J244" s="68">
        <v>24000</v>
      </c>
      <c r="K244" s="48">
        <f t="shared" si="13"/>
        <v>0</v>
      </c>
      <c r="L244" s="169"/>
      <c r="M244" s="78"/>
      <c r="N244" s="78"/>
      <c r="O244" s="169"/>
      <c r="P244" s="78"/>
      <c r="Q244" s="169"/>
      <c r="R244" s="78"/>
    </row>
    <row r="245" spans="1:21" s="81" customFormat="1" ht="27.75" customHeight="1" x14ac:dyDescent="0.15">
      <c r="A245" s="63"/>
      <c r="B245" s="64"/>
      <c r="C245" s="64"/>
      <c r="D245" s="278" t="s">
        <v>129</v>
      </c>
      <c r="E245" s="278"/>
      <c r="F245" s="278"/>
      <c r="G245" s="278"/>
      <c r="H245" s="46"/>
      <c r="I245" s="60">
        <f>SUBTOTAL(9,I246:I254)</f>
        <v>200000</v>
      </c>
      <c r="J245" s="60">
        <f>SUBTOTAL(9,J246:J254)</f>
        <v>120000</v>
      </c>
      <c r="K245" s="62">
        <f>SUM(I245-J245)</f>
        <v>80000</v>
      </c>
      <c r="L245" s="169"/>
      <c r="M245" s="78"/>
      <c r="N245" s="78"/>
      <c r="O245" s="169"/>
      <c r="P245" s="78"/>
      <c r="Q245" s="169"/>
      <c r="R245" s="78"/>
    </row>
    <row r="246" spans="1:21" s="78" customFormat="1" ht="27.75" customHeight="1" x14ac:dyDescent="0.15">
      <c r="A246" s="65"/>
      <c r="B246" s="242"/>
      <c r="C246" s="242"/>
      <c r="D246" s="242"/>
      <c r="E246" s="278" t="s">
        <v>6</v>
      </c>
      <c r="F246" s="278"/>
      <c r="G246" s="278"/>
      <c r="H246" s="70"/>
      <c r="I246" s="60">
        <f>SUBTOTAL(9,I247:I248)</f>
        <v>560</v>
      </c>
      <c r="J246" s="60">
        <f>SUBTOTAL(9,J247:J248)</f>
        <v>420</v>
      </c>
      <c r="K246" s="62">
        <f t="shared" ref="K246:K254" si="14">SUM(I246-J246)</f>
        <v>140</v>
      </c>
      <c r="L246" s="169"/>
      <c r="O246" s="169"/>
      <c r="Q246" s="169"/>
      <c r="S246" s="79"/>
      <c r="T246" s="79"/>
      <c r="U246" s="79"/>
    </row>
    <row r="247" spans="1:21" s="78" customFormat="1" ht="27.75" customHeight="1" x14ac:dyDescent="0.15">
      <c r="A247" s="65"/>
      <c r="B247" s="242"/>
      <c r="C247" s="242"/>
      <c r="D247" s="242"/>
      <c r="E247" s="244"/>
      <c r="F247" s="286" t="s">
        <v>7</v>
      </c>
      <c r="G247" s="286"/>
      <c r="H247" s="71"/>
      <c r="I247" s="72">
        <f>SUBTOTAL(9,I248)</f>
        <v>560</v>
      </c>
      <c r="J247" s="72">
        <f>SUBTOTAL(9,J248)</f>
        <v>420</v>
      </c>
      <c r="K247" s="61">
        <f t="shared" si="14"/>
        <v>140</v>
      </c>
      <c r="L247" s="169"/>
      <c r="O247" s="169"/>
      <c r="Q247" s="169"/>
      <c r="S247" s="79"/>
      <c r="T247" s="79"/>
      <c r="U247" s="79"/>
    </row>
    <row r="248" spans="1:21" s="80" customFormat="1" ht="27.75" customHeight="1" x14ac:dyDescent="0.15">
      <c r="A248" s="63"/>
      <c r="B248" s="64"/>
      <c r="C248" s="64"/>
      <c r="D248" s="64"/>
      <c r="E248" s="64"/>
      <c r="F248" s="66"/>
      <c r="G248" s="246" t="s">
        <v>481</v>
      </c>
      <c r="H248" s="67" t="s">
        <v>482</v>
      </c>
      <c r="I248" s="68">
        <v>560</v>
      </c>
      <c r="J248" s="68">
        <v>420</v>
      </c>
      <c r="K248" s="61">
        <f t="shared" si="14"/>
        <v>140</v>
      </c>
      <c r="L248" s="169"/>
      <c r="M248" s="78"/>
      <c r="N248" s="78"/>
      <c r="O248" s="169"/>
      <c r="P248" s="78"/>
      <c r="Q248" s="169"/>
      <c r="R248" s="78"/>
    </row>
    <row r="249" spans="1:21" s="79" customFormat="1" ht="27.75" customHeight="1" x14ac:dyDescent="0.15">
      <c r="A249" s="65"/>
      <c r="B249" s="242"/>
      <c r="C249" s="242"/>
      <c r="D249" s="242"/>
      <c r="E249" s="278" t="s">
        <v>81</v>
      </c>
      <c r="F249" s="278"/>
      <c r="G249" s="278"/>
      <c r="H249" s="70"/>
      <c r="I249" s="60">
        <f>SUBTOTAL(9,I250:I251)</f>
        <v>440</v>
      </c>
      <c r="J249" s="60">
        <f>SUBTOTAL(9,J250:J251)</f>
        <v>580</v>
      </c>
      <c r="K249" s="62">
        <f t="shared" si="14"/>
        <v>-140</v>
      </c>
      <c r="L249" s="169"/>
      <c r="M249" s="78"/>
      <c r="N249" s="78"/>
      <c r="O249" s="169"/>
      <c r="P249" s="78"/>
      <c r="Q249" s="169"/>
      <c r="R249" s="78"/>
    </row>
    <row r="250" spans="1:21" s="79" customFormat="1" ht="27.75" customHeight="1" x14ac:dyDescent="0.15">
      <c r="A250" s="65"/>
      <c r="B250" s="242"/>
      <c r="C250" s="242"/>
      <c r="D250" s="242"/>
      <c r="E250" s="244"/>
      <c r="F250" s="286" t="s">
        <v>34</v>
      </c>
      <c r="G250" s="286"/>
      <c r="H250" s="71"/>
      <c r="I250" s="72">
        <f>SUBTOTAL(9,I251)</f>
        <v>440</v>
      </c>
      <c r="J250" s="72">
        <f>SUBTOTAL(9,J251)</f>
        <v>580</v>
      </c>
      <c r="K250" s="61">
        <f t="shared" si="14"/>
        <v>-140</v>
      </c>
      <c r="L250" s="169"/>
      <c r="M250" s="78"/>
      <c r="N250" s="78"/>
      <c r="O250" s="169"/>
      <c r="P250" s="78"/>
      <c r="Q250" s="169"/>
      <c r="R250" s="78"/>
    </row>
    <row r="251" spans="1:21" s="79" customFormat="1" ht="27.75" customHeight="1" x14ac:dyDescent="0.15">
      <c r="A251" s="63"/>
      <c r="B251" s="64"/>
      <c r="C251" s="64"/>
      <c r="D251" s="64"/>
      <c r="E251" s="64"/>
      <c r="F251" s="66"/>
      <c r="G251" s="246" t="s">
        <v>483</v>
      </c>
      <c r="H251" s="67" t="s">
        <v>840</v>
      </c>
      <c r="I251" s="68">
        <v>440</v>
      </c>
      <c r="J251" s="68">
        <v>580</v>
      </c>
      <c r="K251" s="61">
        <f t="shared" si="14"/>
        <v>-140</v>
      </c>
      <c r="L251" s="169"/>
      <c r="M251" s="78"/>
      <c r="N251" s="78"/>
      <c r="O251" s="169"/>
      <c r="P251" s="78"/>
      <c r="Q251" s="169"/>
      <c r="R251" s="78"/>
    </row>
    <row r="252" spans="1:21" s="81" customFormat="1" ht="27.75" customHeight="1" x14ac:dyDescent="0.15">
      <c r="A252" s="65"/>
      <c r="B252" s="242"/>
      <c r="C252" s="242"/>
      <c r="D252" s="242"/>
      <c r="E252" s="278" t="s">
        <v>130</v>
      </c>
      <c r="F252" s="278"/>
      <c r="G252" s="278"/>
      <c r="H252" s="70"/>
      <c r="I252" s="60">
        <f>SUBTOTAL(9,I253:I254)</f>
        <v>199000</v>
      </c>
      <c r="J252" s="60">
        <f>SUBTOTAL(9,J253:J254)</f>
        <v>119000</v>
      </c>
      <c r="K252" s="62">
        <f t="shared" si="14"/>
        <v>80000</v>
      </c>
      <c r="L252" s="169"/>
      <c r="M252" s="78"/>
      <c r="N252" s="78"/>
      <c r="O252" s="169"/>
      <c r="P252" s="78"/>
      <c r="Q252" s="169"/>
      <c r="R252" s="78"/>
    </row>
    <row r="253" spans="1:21" s="81" customFormat="1" ht="27.75" customHeight="1" x14ac:dyDescent="0.15">
      <c r="A253" s="65"/>
      <c r="B253" s="242"/>
      <c r="C253" s="242"/>
      <c r="D253" s="242"/>
      <c r="E253" s="244"/>
      <c r="F253" s="286" t="s">
        <v>41</v>
      </c>
      <c r="G253" s="286"/>
      <c r="H253" s="71"/>
      <c r="I253" s="72">
        <f>SUBTOTAL(9,I254:I254)</f>
        <v>199000</v>
      </c>
      <c r="J253" s="72">
        <f>SUBTOTAL(9,J254:J254)</f>
        <v>119000</v>
      </c>
      <c r="K253" s="61">
        <f t="shared" si="14"/>
        <v>80000</v>
      </c>
      <c r="L253" s="169"/>
      <c r="M253" s="78"/>
      <c r="N253" s="78"/>
      <c r="O253" s="169"/>
      <c r="P253" s="78"/>
      <c r="Q253" s="169"/>
      <c r="R253" s="78"/>
    </row>
    <row r="254" spans="1:21" s="81" customFormat="1" ht="27.75" customHeight="1" x14ac:dyDescent="0.15">
      <c r="A254" s="65"/>
      <c r="B254" s="242"/>
      <c r="C254" s="242"/>
      <c r="D254" s="242"/>
      <c r="E254" s="242"/>
      <c r="F254" s="245"/>
      <c r="G254" s="246" t="s">
        <v>484</v>
      </c>
      <c r="H254" s="67" t="s">
        <v>485</v>
      </c>
      <c r="I254" s="68">
        <v>199000</v>
      </c>
      <c r="J254" s="68">
        <v>119000</v>
      </c>
      <c r="K254" s="61">
        <f t="shared" si="14"/>
        <v>80000</v>
      </c>
      <c r="L254" s="169"/>
      <c r="M254" s="78" t="s">
        <v>650</v>
      </c>
      <c r="N254" s="78"/>
      <c r="O254" s="169"/>
      <c r="P254" s="78"/>
      <c r="Q254" s="169"/>
      <c r="R254" s="78"/>
    </row>
    <row r="255" spans="1:21" s="79" customFormat="1" ht="27.75" customHeight="1" x14ac:dyDescent="0.15">
      <c r="A255" s="65"/>
      <c r="B255" s="242"/>
      <c r="C255" s="242"/>
      <c r="D255" s="278" t="s">
        <v>311</v>
      </c>
      <c r="E255" s="278"/>
      <c r="F255" s="278"/>
      <c r="G255" s="278"/>
      <c r="H255" s="46"/>
      <c r="I255" s="60">
        <f>SUBTOTAL(9,I256:I258)</f>
        <v>26000</v>
      </c>
      <c r="J255" s="60">
        <f>SUBTOTAL(9,J256:J258)</f>
        <v>26000</v>
      </c>
      <c r="K255" s="62">
        <f t="shared" si="12"/>
        <v>0</v>
      </c>
      <c r="L255" s="169"/>
      <c r="M255" s="78"/>
      <c r="N255" s="78"/>
      <c r="O255" s="169"/>
      <c r="P255" s="78"/>
      <c r="Q255" s="169"/>
      <c r="R255" s="78"/>
    </row>
    <row r="256" spans="1:21" s="79" customFormat="1" ht="27.75" customHeight="1" x14ac:dyDescent="0.15">
      <c r="A256" s="65"/>
      <c r="B256" s="242"/>
      <c r="C256" s="242"/>
      <c r="D256" s="242"/>
      <c r="E256" s="278" t="s">
        <v>25</v>
      </c>
      <c r="F256" s="278"/>
      <c r="G256" s="278"/>
      <c r="H256" s="70"/>
      <c r="I256" s="60">
        <f>SUBTOTAL(9,I257:I258)</f>
        <v>26000</v>
      </c>
      <c r="J256" s="60">
        <f>SUBTOTAL(9,J257:J258)</f>
        <v>26000</v>
      </c>
      <c r="K256" s="61">
        <f t="shared" si="12"/>
        <v>0</v>
      </c>
      <c r="L256" s="169"/>
      <c r="M256" s="78"/>
      <c r="N256" s="78"/>
      <c r="O256" s="169"/>
      <c r="P256" s="78"/>
      <c r="Q256" s="169"/>
      <c r="R256" s="78"/>
    </row>
    <row r="257" spans="1:21" s="79" customFormat="1" ht="27.75" customHeight="1" x14ac:dyDescent="0.15">
      <c r="A257" s="65"/>
      <c r="B257" s="242"/>
      <c r="C257" s="242"/>
      <c r="D257" s="242"/>
      <c r="E257" s="244"/>
      <c r="F257" s="286" t="s">
        <v>41</v>
      </c>
      <c r="G257" s="286"/>
      <c r="H257" s="71"/>
      <c r="I257" s="72">
        <f>SUBTOTAL(9,I258)</f>
        <v>26000</v>
      </c>
      <c r="J257" s="72">
        <f>SUBTOTAL(9,J258)</f>
        <v>26000</v>
      </c>
      <c r="K257" s="57">
        <f t="shared" si="12"/>
        <v>0</v>
      </c>
      <c r="L257" s="169"/>
      <c r="M257" s="78"/>
      <c r="N257" s="78"/>
      <c r="O257" s="169"/>
      <c r="P257" s="78"/>
      <c r="Q257" s="169"/>
      <c r="R257" s="78"/>
    </row>
    <row r="258" spans="1:21" s="79" customFormat="1" ht="27.75" customHeight="1" x14ac:dyDescent="0.15">
      <c r="A258" s="65"/>
      <c r="B258" s="242"/>
      <c r="C258" s="242"/>
      <c r="D258" s="243"/>
      <c r="E258" s="243"/>
      <c r="F258" s="59"/>
      <c r="G258" s="118" t="s">
        <v>486</v>
      </c>
      <c r="H258" s="47" t="s">
        <v>487</v>
      </c>
      <c r="I258" s="49">
        <v>26000</v>
      </c>
      <c r="J258" s="49">
        <v>26000</v>
      </c>
      <c r="K258" s="48">
        <f t="shared" si="12"/>
        <v>0</v>
      </c>
      <c r="L258" s="169"/>
      <c r="M258" s="78"/>
      <c r="N258" s="78"/>
      <c r="O258" s="169"/>
      <c r="P258" s="78"/>
      <c r="Q258" s="169"/>
      <c r="R258" s="78"/>
    </row>
    <row r="259" spans="1:21" s="79" customFormat="1" ht="27.75" customHeight="1" x14ac:dyDescent="0.15">
      <c r="A259" s="63"/>
      <c r="B259" s="64"/>
      <c r="C259" s="64"/>
      <c r="D259" s="280" t="s">
        <v>315</v>
      </c>
      <c r="E259" s="281"/>
      <c r="F259" s="281"/>
      <c r="G259" s="282"/>
      <c r="H259" s="47"/>
      <c r="I259" s="49">
        <f>SUBTOTAL(9,I260:I262)</f>
        <v>19000</v>
      </c>
      <c r="J259" s="49">
        <f>SUBTOTAL(9,J260:J262)</f>
        <v>19000</v>
      </c>
      <c r="K259" s="61">
        <f>SUM(I259-J259)</f>
        <v>0</v>
      </c>
      <c r="L259" s="169"/>
      <c r="M259" s="78"/>
      <c r="N259" s="78"/>
      <c r="O259" s="169"/>
      <c r="P259" s="78"/>
      <c r="Q259" s="169"/>
      <c r="R259" s="78"/>
    </row>
    <row r="260" spans="1:21" s="79" customFormat="1" ht="27.75" customHeight="1" x14ac:dyDescent="0.15">
      <c r="A260" s="65"/>
      <c r="B260" s="242"/>
      <c r="C260" s="242"/>
      <c r="D260" s="242"/>
      <c r="E260" s="278" t="s">
        <v>25</v>
      </c>
      <c r="F260" s="278"/>
      <c r="G260" s="278"/>
      <c r="H260" s="70"/>
      <c r="I260" s="60">
        <f>SUBTOTAL(9,I261:I262)</f>
        <v>19000</v>
      </c>
      <c r="J260" s="60">
        <f>SUBTOTAL(9,J261:J262)</f>
        <v>19000</v>
      </c>
      <c r="K260" s="62">
        <f>SUM(I260-J260)</f>
        <v>0</v>
      </c>
      <c r="L260" s="169"/>
      <c r="M260" s="78"/>
      <c r="N260" s="78"/>
      <c r="O260" s="169"/>
      <c r="P260" s="78"/>
      <c r="Q260" s="169"/>
      <c r="R260" s="78"/>
    </row>
    <row r="261" spans="1:21" s="79" customFormat="1" ht="27.75" customHeight="1" x14ac:dyDescent="0.15">
      <c r="A261" s="65"/>
      <c r="B261" s="242"/>
      <c r="C261" s="242"/>
      <c r="D261" s="242"/>
      <c r="E261" s="244"/>
      <c r="F261" s="286" t="s">
        <v>41</v>
      </c>
      <c r="G261" s="286"/>
      <c r="H261" s="71"/>
      <c r="I261" s="72">
        <f>SUBTOTAL(9,I262)</f>
        <v>19000</v>
      </c>
      <c r="J261" s="72">
        <f>SUBTOTAL(9,J262)</f>
        <v>19000</v>
      </c>
      <c r="K261" s="61">
        <f>SUM(I261-J261)</f>
        <v>0</v>
      </c>
      <c r="L261" s="169"/>
      <c r="M261" s="78"/>
      <c r="N261" s="78"/>
      <c r="O261" s="169"/>
      <c r="P261" s="78"/>
      <c r="Q261" s="169"/>
      <c r="R261" s="78"/>
    </row>
    <row r="262" spans="1:21" s="79" customFormat="1" ht="27.75" customHeight="1" x14ac:dyDescent="0.15">
      <c r="A262" s="126"/>
      <c r="B262" s="64"/>
      <c r="C262" s="64"/>
      <c r="D262" s="64"/>
      <c r="E262" s="64"/>
      <c r="F262" s="127"/>
      <c r="G262" s="249" t="s">
        <v>488</v>
      </c>
      <c r="H262" s="47" t="s">
        <v>839</v>
      </c>
      <c r="I262" s="49">
        <v>19000</v>
      </c>
      <c r="J262" s="49">
        <v>19000</v>
      </c>
      <c r="K262" s="61">
        <f>SUM(I262-J262)</f>
        <v>0</v>
      </c>
      <c r="L262" s="169"/>
      <c r="M262" s="78"/>
      <c r="N262" s="78"/>
      <c r="O262" s="169"/>
      <c r="P262" s="78"/>
      <c r="Q262" s="169"/>
      <c r="R262" s="78"/>
    </row>
    <row r="263" spans="1:21" s="79" customFormat="1" ht="27.75" customHeight="1" x14ac:dyDescent="0.15">
      <c r="A263" s="63"/>
      <c r="B263" s="64"/>
      <c r="C263" s="64"/>
      <c r="D263" s="280" t="s">
        <v>313</v>
      </c>
      <c r="E263" s="281"/>
      <c r="F263" s="281"/>
      <c r="G263" s="282"/>
      <c r="H263" s="47"/>
      <c r="I263" s="49">
        <f>SUBTOTAL(9,I264:I266)</f>
        <v>20000</v>
      </c>
      <c r="J263" s="49">
        <f>SUBTOTAL(9,J264:J266)</f>
        <v>20000</v>
      </c>
      <c r="K263" s="62">
        <f t="shared" si="12"/>
        <v>0</v>
      </c>
      <c r="L263" s="169"/>
      <c r="M263" s="78"/>
      <c r="N263" s="78"/>
      <c r="O263" s="169"/>
      <c r="P263" s="78"/>
      <c r="Q263" s="169"/>
      <c r="R263" s="78"/>
    </row>
    <row r="264" spans="1:21" s="79" customFormat="1" ht="27.75" customHeight="1" x14ac:dyDescent="0.15">
      <c r="A264" s="65"/>
      <c r="B264" s="242"/>
      <c r="C264" s="242"/>
      <c r="D264" s="242"/>
      <c r="E264" s="278" t="s">
        <v>25</v>
      </c>
      <c r="F264" s="278"/>
      <c r="G264" s="278"/>
      <c r="H264" s="70"/>
      <c r="I264" s="60">
        <f>SUBTOTAL(9,I265:I266)</f>
        <v>20000</v>
      </c>
      <c r="J264" s="60">
        <f>SUBTOTAL(9,J265:J266)</f>
        <v>20000</v>
      </c>
      <c r="K264" s="62">
        <f t="shared" si="12"/>
        <v>0</v>
      </c>
      <c r="L264" s="169"/>
      <c r="M264" s="78"/>
      <c r="N264" s="78"/>
      <c r="O264" s="169"/>
      <c r="P264" s="78"/>
      <c r="Q264" s="169"/>
      <c r="R264" s="78"/>
    </row>
    <row r="265" spans="1:21" s="79" customFormat="1" ht="27.75" customHeight="1" x14ac:dyDescent="0.15">
      <c r="A265" s="65"/>
      <c r="B265" s="242"/>
      <c r="C265" s="242"/>
      <c r="D265" s="242"/>
      <c r="E265" s="244"/>
      <c r="F265" s="286" t="s">
        <v>41</v>
      </c>
      <c r="G265" s="286"/>
      <c r="H265" s="71"/>
      <c r="I265" s="72">
        <f>SUBTOTAL(9,I266)</f>
        <v>20000</v>
      </c>
      <c r="J265" s="72">
        <f>SUBTOTAL(9,J266)</f>
        <v>20000</v>
      </c>
      <c r="K265" s="61">
        <f t="shared" si="12"/>
        <v>0</v>
      </c>
      <c r="L265" s="169"/>
      <c r="M265" s="78"/>
      <c r="N265" s="78"/>
      <c r="O265" s="169"/>
      <c r="P265" s="78"/>
      <c r="Q265" s="169"/>
      <c r="R265" s="78"/>
    </row>
    <row r="266" spans="1:21" s="79" customFormat="1" ht="27.75" customHeight="1" x14ac:dyDescent="0.15">
      <c r="A266" s="126"/>
      <c r="B266" s="64"/>
      <c r="C266" s="64"/>
      <c r="D266" s="64"/>
      <c r="E266" s="64"/>
      <c r="F266" s="127"/>
      <c r="G266" s="249" t="s">
        <v>489</v>
      </c>
      <c r="H266" s="47" t="s">
        <v>490</v>
      </c>
      <c r="I266" s="49">
        <v>20000</v>
      </c>
      <c r="J266" s="49">
        <v>20000</v>
      </c>
      <c r="K266" s="61">
        <f t="shared" si="12"/>
        <v>0</v>
      </c>
      <c r="L266" s="169"/>
      <c r="M266" s="78"/>
      <c r="N266" s="78"/>
      <c r="O266" s="169"/>
      <c r="P266" s="78"/>
      <c r="Q266" s="169"/>
      <c r="R266" s="78"/>
    </row>
    <row r="267" spans="1:21" s="79" customFormat="1" ht="27.75" customHeight="1" x14ac:dyDescent="0.15">
      <c r="A267" s="63"/>
      <c r="B267" s="242"/>
      <c r="C267" s="242"/>
      <c r="D267" s="278" t="s">
        <v>27</v>
      </c>
      <c r="E267" s="278"/>
      <c r="F267" s="278"/>
      <c r="G267" s="278"/>
      <c r="H267" s="47"/>
      <c r="I267" s="72">
        <f>SUBTOTAL(9,I268:I287)</f>
        <v>12800</v>
      </c>
      <c r="J267" s="72">
        <f>SUBTOTAL(9,J268:J287)</f>
        <v>12800</v>
      </c>
      <c r="K267" s="62">
        <f t="shared" si="12"/>
        <v>0</v>
      </c>
      <c r="L267" s="169"/>
      <c r="M267" s="78"/>
      <c r="N267" s="78"/>
      <c r="O267" s="169"/>
      <c r="P267" s="78"/>
      <c r="Q267" s="169"/>
      <c r="R267" s="78"/>
    </row>
    <row r="268" spans="1:21" s="79" customFormat="1" ht="27.75" customHeight="1" x14ac:dyDescent="0.15">
      <c r="A268" s="65"/>
      <c r="B268" s="242"/>
      <c r="C268" s="242"/>
      <c r="D268" s="244"/>
      <c r="E268" s="278" t="s">
        <v>6</v>
      </c>
      <c r="F268" s="278"/>
      <c r="G268" s="278"/>
      <c r="H268" s="70"/>
      <c r="I268" s="60">
        <f>SUBTOTAL(9,I269:I274)</f>
        <v>610</v>
      </c>
      <c r="J268" s="60">
        <f>SUBTOTAL(9,J269:J274)</f>
        <v>610</v>
      </c>
      <c r="K268" s="48">
        <f t="shared" si="12"/>
        <v>0</v>
      </c>
      <c r="L268" s="169"/>
      <c r="M268" s="78"/>
      <c r="N268" s="78"/>
      <c r="O268" s="169"/>
      <c r="P268" s="78"/>
      <c r="Q268" s="169"/>
      <c r="R268" s="78"/>
    </row>
    <row r="269" spans="1:21" s="82" customFormat="1" ht="27.75" customHeight="1" x14ac:dyDescent="0.15">
      <c r="A269" s="65"/>
      <c r="B269" s="242"/>
      <c r="C269" s="242"/>
      <c r="D269" s="242"/>
      <c r="E269" s="244"/>
      <c r="F269" s="286" t="s">
        <v>33</v>
      </c>
      <c r="G269" s="286"/>
      <c r="H269" s="71"/>
      <c r="I269" s="72">
        <f>SUBTOTAL(9,I270:I272)</f>
        <v>460</v>
      </c>
      <c r="J269" s="72">
        <f>SUBTOTAL(9,J270:J272)</f>
        <v>460</v>
      </c>
      <c r="K269" s="57">
        <f t="shared" si="12"/>
        <v>0</v>
      </c>
      <c r="L269" s="169"/>
      <c r="M269" s="78"/>
      <c r="N269" s="78"/>
      <c r="O269" s="169"/>
      <c r="P269" s="78"/>
      <c r="Q269" s="169"/>
      <c r="R269" s="78"/>
      <c r="S269" s="78"/>
      <c r="T269" s="78"/>
      <c r="U269" s="78"/>
    </row>
    <row r="270" spans="1:21" s="78" customFormat="1" ht="27.75" customHeight="1" x14ac:dyDescent="0.15">
      <c r="A270" s="63"/>
      <c r="B270" s="64"/>
      <c r="C270" s="64"/>
      <c r="D270" s="64"/>
      <c r="E270" s="64"/>
      <c r="F270" s="66"/>
      <c r="G270" s="246" t="s">
        <v>37</v>
      </c>
      <c r="H270" s="67"/>
      <c r="I270" s="68">
        <f>SUBTOTAL(9,I271:I272)</f>
        <v>460</v>
      </c>
      <c r="J270" s="68">
        <f>SUBTOTAL(9,J271:J272)</f>
        <v>460</v>
      </c>
      <c r="K270" s="61">
        <f t="shared" si="12"/>
        <v>0</v>
      </c>
      <c r="L270" s="169"/>
      <c r="O270" s="169"/>
      <c r="Q270" s="169"/>
    </row>
    <row r="271" spans="1:21" s="78" customFormat="1" ht="27.75" customHeight="1" x14ac:dyDescent="0.15">
      <c r="A271" s="63"/>
      <c r="B271" s="64"/>
      <c r="C271" s="64"/>
      <c r="D271" s="64"/>
      <c r="E271" s="64"/>
      <c r="F271" s="66"/>
      <c r="G271" s="249" t="s">
        <v>198</v>
      </c>
      <c r="H271" s="67" t="s">
        <v>491</v>
      </c>
      <c r="I271" s="68">
        <v>360</v>
      </c>
      <c r="J271" s="68">
        <v>360</v>
      </c>
      <c r="K271" s="61">
        <f t="shared" si="12"/>
        <v>0</v>
      </c>
      <c r="L271" s="169"/>
      <c r="O271" s="169"/>
      <c r="Q271" s="169"/>
    </row>
    <row r="272" spans="1:21" s="78" customFormat="1" ht="27.75" customHeight="1" x14ac:dyDescent="0.15">
      <c r="A272" s="63"/>
      <c r="B272" s="64"/>
      <c r="C272" s="64"/>
      <c r="D272" s="64"/>
      <c r="E272" s="64"/>
      <c r="F272" s="66"/>
      <c r="G272" s="246" t="s">
        <v>199</v>
      </c>
      <c r="H272" s="67" t="s">
        <v>228</v>
      </c>
      <c r="I272" s="68">
        <v>100</v>
      </c>
      <c r="J272" s="68">
        <v>100</v>
      </c>
      <c r="K272" s="61">
        <f t="shared" si="12"/>
        <v>0</v>
      </c>
      <c r="L272" s="169"/>
      <c r="O272" s="169"/>
      <c r="Q272" s="169"/>
    </row>
    <row r="273" spans="1:21" s="79" customFormat="1" ht="27.75" customHeight="1" x14ac:dyDescent="0.15">
      <c r="A273" s="65"/>
      <c r="B273" s="242"/>
      <c r="C273" s="242"/>
      <c r="D273" s="242"/>
      <c r="E273" s="242"/>
      <c r="F273" s="279" t="s">
        <v>20</v>
      </c>
      <c r="G273" s="279"/>
      <c r="H273" s="124"/>
      <c r="I273" s="68">
        <f>SUBTOTAL(9,I274:I274)</f>
        <v>150</v>
      </c>
      <c r="J273" s="68">
        <f>SUBTOTAL(9,J274:J274)</f>
        <v>150</v>
      </c>
      <c r="K273" s="61">
        <f>SUM(I273-J273)</f>
        <v>0</v>
      </c>
      <c r="L273" s="169"/>
      <c r="M273" s="78"/>
      <c r="N273" s="78"/>
      <c r="O273" s="169"/>
      <c r="P273" s="78"/>
      <c r="Q273" s="169"/>
      <c r="R273" s="78"/>
    </row>
    <row r="274" spans="1:21" s="79" customFormat="1" ht="27.75" customHeight="1" x14ac:dyDescent="0.15">
      <c r="A274" s="63"/>
      <c r="B274" s="64"/>
      <c r="C274" s="64"/>
      <c r="D274" s="64"/>
      <c r="E274" s="64"/>
      <c r="F274" s="66"/>
      <c r="G274" s="246" t="s">
        <v>492</v>
      </c>
      <c r="H274" s="67" t="s">
        <v>493</v>
      </c>
      <c r="I274" s="68">
        <v>150</v>
      </c>
      <c r="J274" s="68">
        <v>150</v>
      </c>
      <c r="K274" s="61">
        <f>SUM(I274-J274)</f>
        <v>0</v>
      </c>
      <c r="L274" s="169"/>
      <c r="M274" s="78"/>
      <c r="N274" s="78"/>
      <c r="O274" s="169"/>
      <c r="P274" s="78"/>
      <c r="Q274" s="169"/>
      <c r="R274" s="78"/>
    </row>
    <row r="275" spans="1:21" s="78" customFormat="1" ht="27.75" customHeight="1" x14ac:dyDescent="0.15">
      <c r="A275" s="65"/>
      <c r="B275" s="242"/>
      <c r="C275" s="242"/>
      <c r="D275" s="242"/>
      <c r="E275" s="278" t="s">
        <v>9</v>
      </c>
      <c r="F275" s="278"/>
      <c r="G275" s="278"/>
      <c r="H275" s="70"/>
      <c r="I275" s="60">
        <f>SUBTOTAL(9,I276:I279)</f>
        <v>1200</v>
      </c>
      <c r="J275" s="60">
        <f>SUBTOTAL(9,J276:J279)</f>
        <v>1200</v>
      </c>
      <c r="K275" s="62">
        <f t="shared" si="12"/>
        <v>0</v>
      </c>
      <c r="L275" s="169"/>
      <c r="O275" s="169"/>
      <c r="Q275" s="169"/>
    </row>
    <row r="276" spans="1:21" s="78" customFormat="1" ht="27.75" customHeight="1" x14ac:dyDescent="0.15">
      <c r="A276" s="65"/>
      <c r="B276" s="242"/>
      <c r="C276" s="242"/>
      <c r="D276" s="242"/>
      <c r="E276" s="244"/>
      <c r="F276" s="286" t="s">
        <v>10</v>
      </c>
      <c r="G276" s="286"/>
      <c r="H276" s="71"/>
      <c r="I276" s="72">
        <f>SUBTOTAL(9,I277:I279)</f>
        <v>1200</v>
      </c>
      <c r="J276" s="72">
        <f>SUBTOTAL(9,J277:J279)</f>
        <v>1200</v>
      </c>
      <c r="K276" s="57">
        <f t="shared" si="12"/>
        <v>0</v>
      </c>
      <c r="L276" s="169"/>
      <c r="O276" s="169"/>
      <c r="Q276" s="169"/>
    </row>
    <row r="277" spans="1:21" s="78" customFormat="1" ht="27.75" customHeight="1" x14ac:dyDescent="0.15">
      <c r="A277" s="63"/>
      <c r="B277" s="64"/>
      <c r="C277" s="64"/>
      <c r="D277" s="64"/>
      <c r="E277" s="64"/>
      <c r="F277" s="66"/>
      <c r="G277" s="246" t="s">
        <v>229</v>
      </c>
      <c r="H277" s="69" t="s">
        <v>230</v>
      </c>
      <c r="I277" s="68">
        <v>360</v>
      </c>
      <c r="J277" s="68">
        <v>360</v>
      </c>
      <c r="K277" s="61">
        <f t="shared" si="12"/>
        <v>0</v>
      </c>
      <c r="L277" s="169"/>
      <c r="O277" s="169"/>
      <c r="Q277" s="169"/>
    </row>
    <row r="278" spans="1:21" s="78" customFormat="1" ht="27.75" customHeight="1" x14ac:dyDescent="0.15">
      <c r="A278" s="63"/>
      <c r="B278" s="64"/>
      <c r="C278" s="64"/>
      <c r="D278" s="64"/>
      <c r="E278" s="64"/>
      <c r="F278" s="66"/>
      <c r="G278" s="246" t="s">
        <v>211</v>
      </c>
      <c r="H278" s="69" t="s">
        <v>231</v>
      </c>
      <c r="I278" s="68">
        <v>480</v>
      </c>
      <c r="J278" s="68">
        <v>480</v>
      </c>
      <c r="K278" s="61">
        <f t="shared" si="12"/>
        <v>0</v>
      </c>
      <c r="L278" s="169"/>
      <c r="O278" s="169"/>
      <c r="Q278" s="169"/>
    </row>
    <row r="279" spans="1:21" s="78" customFormat="1" ht="27.75" customHeight="1" x14ac:dyDescent="0.15">
      <c r="A279" s="63"/>
      <c r="B279" s="64"/>
      <c r="C279" s="64"/>
      <c r="D279" s="64"/>
      <c r="E279" s="64"/>
      <c r="F279" s="66"/>
      <c r="G279" s="246" t="s">
        <v>213</v>
      </c>
      <c r="H279" s="69" t="s">
        <v>230</v>
      </c>
      <c r="I279" s="68">
        <v>360</v>
      </c>
      <c r="J279" s="68">
        <v>360</v>
      </c>
      <c r="K279" s="48">
        <f t="shared" si="12"/>
        <v>0</v>
      </c>
      <c r="L279" s="169"/>
      <c r="O279" s="169"/>
      <c r="Q279" s="169"/>
    </row>
    <row r="280" spans="1:21" s="78" customFormat="1" ht="27.75" customHeight="1" x14ac:dyDescent="0.15">
      <c r="A280" s="65"/>
      <c r="B280" s="242"/>
      <c r="C280" s="242"/>
      <c r="D280" s="242"/>
      <c r="E280" s="278" t="s">
        <v>8</v>
      </c>
      <c r="F280" s="278"/>
      <c r="G280" s="278"/>
      <c r="H280" s="70"/>
      <c r="I280" s="60">
        <f>SUBTOTAL(9,I281:I283)</f>
        <v>1840</v>
      </c>
      <c r="J280" s="60">
        <f>SUBTOTAL(9,J281:J283)</f>
        <v>1840</v>
      </c>
      <c r="K280" s="61">
        <f t="shared" ref="K280:K348" si="15">SUM(I280-J280)</f>
        <v>0</v>
      </c>
      <c r="L280" s="169"/>
      <c r="O280" s="169"/>
      <c r="Q280" s="169"/>
    </row>
    <row r="281" spans="1:21" s="78" customFormat="1" ht="27.75" customHeight="1" x14ac:dyDescent="0.15">
      <c r="A281" s="65"/>
      <c r="B281" s="242"/>
      <c r="C281" s="242"/>
      <c r="D281" s="242"/>
      <c r="E281" s="244"/>
      <c r="F281" s="286" t="s">
        <v>34</v>
      </c>
      <c r="G281" s="286"/>
      <c r="H281" s="71"/>
      <c r="I281" s="72">
        <f>SUBTOTAL(9,I282:I283)</f>
        <v>1840</v>
      </c>
      <c r="J281" s="72">
        <f>SUBTOTAL(9,J282:J283)</f>
        <v>1840</v>
      </c>
      <c r="K281" s="72">
        <f>SUBTOTAL(9,K282:K283)</f>
        <v>0</v>
      </c>
      <c r="L281" s="169"/>
      <c r="O281" s="169"/>
      <c r="Q281" s="169"/>
    </row>
    <row r="282" spans="1:21" s="78" customFormat="1" ht="27.75" customHeight="1" x14ac:dyDescent="0.15">
      <c r="A282" s="63"/>
      <c r="B282" s="64"/>
      <c r="C282" s="64"/>
      <c r="D282" s="64"/>
      <c r="E282" s="64"/>
      <c r="F282" s="66"/>
      <c r="G282" s="249" t="s">
        <v>494</v>
      </c>
      <c r="H282" s="67" t="s">
        <v>495</v>
      </c>
      <c r="I282" s="68">
        <v>1500</v>
      </c>
      <c r="J282" s="68">
        <v>1500</v>
      </c>
      <c r="K282" s="61">
        <f>SUM(I282-J282)</f>
        <v>0</v>
      </c>
      <c r="L282" s="169"/>
      <c r="O282" s="169"/>
      <c r="Q282" s="169"/>
      <c r="T282" s="82"/>
      <c r="U282" s="82"/>
    </row>
    <row r="283" spans="1:21" s="78" customFormat="1" ht="27.75" customHeight="1" x14ac:dyDescent="0.15">
      <c r="A283" s="63"/>
      <c r="B283" s="64"/>
      <c r="C283" s="64"/>
      <c r="D283" s="64"/>
      <c r="E283" s="64"/>
      <c r="F283" s="245"/>
      <c r="G283" s="246" t="s">
        <v>496</v>
      </c>
      <c r="H283" s="67" t="s">
        <v>497</v>
      </c>
      <c r="I283" s="68">
        <v>340</v>
      </c>
      <c r="J283" s="68">
        <v>340</v>
      </c>
      <c r="K283" s="48">
        <f>SUM(I283-J283)</f>
        <v>0</v>
      </c>
      <c r="L283" s="169"/>
      <c r="O283" s="169"/>
      <c r="Q283" s="169"/>
    </row>
    <row r="284" spans="1:21" s="78" customFormat="1" ht="27.75" customHeight="1" x14ac:dyDescent="0.15">
      <c r="A284" s="65"/>
      <c r="B284" s="242"/>
      <c r="C284" s="242"/>
      <c r="D284" s="242"/>
      <c r="E284" s="278" t="s">
        <v>21</v>
      </c>
      <c r="F284" s="278"/>
      <c r="G284" s="278"/>
      <c r="H284" s="70"/>
      <c r="I284" s="60">
        <f>SUBTOTAL(9,I285:I287)</f>
        <v>9150</v>
      </c>
      <c r="J284" s="60">
        <f>SUBTOTAL(9,J285:J287)</f>
        <v>9150</v>
      </c>
      <c r="K284" s="62">
        <f t="shared" si="15"/>
        <v>0</v>
      </c>
      <c r="L284" s="169"/>
      <c r="O284" s="169"/>
      <c r="Q284" s="169"/>
    </row>
    <row r="285" spans="1:21" s="78" customFormat="1" ht="27.75" customHeight="1" x14ac:dyDescent="0.15">
      <c r="A285" s="65"/>
      <c r="B285" s="242"/>
      <c r="C285" s="242"/>
      <c r="D285" s="242"/>
      <c r="E285" s="244"/>
      <c r="F285" s="286" t="s">
        <v>39</v>
      </c>
      <c r="G285" s="286"/>
      <c r="H285" s="71"/>
      <c r="I285" s="72">
        <f>SUBTOTAL(9,I286:I287)</f>
        <v>9150</v>
      </c>
      <c r="J285" s="72">
        <f>SUBTOTAL(9,J286:J287)</f>
        <v>9150</v>
      </c>
      <c r="K285" s="61">
        <f t="shared" si="15"/>
        <v>0</v>
      </c>
      <c r="L285" s="169"/>
      <c r="O285" s="169"/>
      <c r="Q285" s="169"/>
    </row>
    <row r="286" spans="1:21" s="78" customFormat="1" ht="27.75" customHeight="1" x14ac:dyDescent="0.15">
      <c r="A286" s="63"/>
      <c r="B286" s="64"/>
      <c r="C286" s="64"/>
      <c r="D286" s="64"/>
      <c r="E286" s="64"/>
      <c r="F286" s="245"/>
      <c r="G286" s="246" t="s">
        <v>498</v>
      </c>
      <c r="H286" s="67" t="s">
        <v>499</v>
      </c>
      <c r="I286" s="68">
        <v>8750</v>
      </c>
      <c r="J286" s="68">
        <v>8750</v>
      </c>
      <c r="K286" s="61">
        <f t="shared" si="15"/>
        <v>0</v>
      </c>
      <c r="L286" s="169"/>
      <c r="O286" s="169"/>
      <c r="Q286" s="169"/>
    </row>
    <row r="287" spans="1:21" s="78" customFormat="1" ht="27.75" customHeight="1" x14ac:dyDescent="0.15">
      <c r="A287" s="63"/>
      <c r="B287" s="64"/>
      <c r="C287" s="64"/>
      <c r="D287" s="64"/>
      <c r="E287" s="64"/>
      <c r="F287" s="245"/>
      <c r="G287" s="246" t="s">
        <v>500</v>
      </c>
      <c r="H287" s="67" t="s">
        <v>501</v>
      </c>
      <c r="I287" s="68">
        <v>400</v>
      </c>
      <c r="J287" s="68">
        <v>400</v>
      </c>
      <c r="K287" s="61">
        <f t="shared" si="15"/>
        <v>0</v>
      </c>
      <c r="L287" s="169"/>
      <c r="O287" s="169"/>
      <c r="Q287" s="169"/>
    </row>
    <row r="288" spans="1:21" s="78" customFormat="1" ht="27.75" customHeight="1" x14ac:dyDescent="0.15">
      <c r="A288" s="63"/>
      <c r="B288" s="64"/>
      <c r="C288" s="64"/>
      <c r="D288" s="278" t="s">
        <v>28</v>
      </c>
      <c r="E288" s="278"/>
      <c r="F288" s="278"/>
      <c r="G288" s="278"/>
      <c r="H288" s="46"/>
      <c r="I288" s="60">
        <f>SUBTOTAL(9,I289:I332)</f>
        <v>300000</v>
      </c>
      <c r="J288" s="60">
        <f>SUBTOTAL(9,J289:J332)</f>
        <v>300000</v>
      </c>
      <c r="K288" s="62">
        <f t="shared" si="15"/>
        <v>0</v>
      </c>
      <c r="L288" s="169"/>
      <c r="O288" s="169"/>
      <c r="Q288" s="169"/>
    </row>
    <row r="289" spans="1:21" s="78" customFormat="1" ht="27.75" customHeight="1" x14ac:dyDescent="0.15">
      <c r="A289" s="65"/>
      <c r="B289" s="242"/>
      <c r="C289" s="242"/>
      <c r="D289" s="244"/>
      <c r="E289" s="278" t="s">
        <v>6</v>
      </c>
      <c r="F289" s="278"/>
      <c r="G289" s="278"/>
      <c r="H289" s="70"/>
      <c r="I289" s="60">
        <f>SUBTOTAL(9,I290:I308)</f>
        <v>52760</v>
      </c>
      <c r="J289" s="60">
        <f>SUBTOTAL(9,J290:J308)</f>
        <v>53060</v>
      </c>
      <c r="K289" s="62">
        <f t="shared" si="15"/>
        <v>-300</v>
      </c>
      <c r="L289" s="169"/>
      <c r="O289" s="169"/>
      <c r="Q289" s="169"/>
    </row>
    <row r="290" spans="1:21" s="78" customFormat="1" ht="27.75" customHeight="1" x14ac:dyDescent="0.15">
      <c r="A290" s="65"/>
      <c r="B290" s="242"/>
      <c r="C290" s="242"/>
      <c r="D290" s="242"/>
      <c r="E290" s="244"/>
      <c r="F290" s="286" t="s">
        <v>7</v>
      </c>
      <c r="G290" s="286"/>
      <c r="H290" s="71"/>
      <c r="I290" s="72">
        <f>SUBTOTAL(9,I291:I295)</f>
        <v>43440</v>
      </c>
      <c r="J290" s="72">
        <f>SUBTOTAL(9,J291:J295)</f>
        <v>43440</v>
      </c>
      <c r="K290" s="61">
        <f t="shared" si="15"/>
        <v>0</v>
      </c>
      <c r="L290" s="169"/>
      <c r="O290" s="169"/>
      <c r="Q290" s="169"/>
    </row>
    <row r="291" spans="1:21" s="78" customFormat="1" ht="27.75" customHeight="1" x14ac:dyDescent="0.15">
      <c r="A291" s="63"/>
      <c r="B291" s="64"/>
      <c r="C291" s="64"/>
      <c r="D291" s="64"/>
      <c r="E291" s="64"/>
      <c r="F291" s="66"/>
      <c r="G291" s="246" t="s">
        <v>38</v>
      </c>
      <c r="H291" s="67"/>
      <c r="I291" s="68">
        <f>SUBTOTAL(9,I292:I295)</f>
        <v>43440</v>
      </c>
      <c r="J291" s="68">
        <f>SUBTOTAL(9,J292:J295)</f>
        <v>43440</v>
      </c>
      <c r="K291" s="61">
        <f t="shared" si="15"/>
        <v>0</v>
      </c>
      <c r="L291" s="169"/>
      <c r="O291" s="169"/>
      <c r="Q291" s="169"/>
      <c r="T291" s="82"/>
      <c r="U291" s="82"/>
    </row>
    <row r="292" spans="1:21" s="78" customFormat="1" ht="27.75" customHeight="1" x14ac:dyDescent="0.15">
      <c r="A292" s="63"/>
      <c r="B292" s="64"/>
      <c r="C292" s="64"/>
      <c r="D292" s="64"/>
      <c r="E292" s="64"/>
      <c r="F292" s="245"/>
      <c r="G292" s="246" t="s">
        <v>502</v>
      </c>
      <c r="H292" s="67" t="s">
        <v>503</v>
      </c>
      <c r="I292" s="68">
        <v>19390</v>
      </c>
      <c r="J292" s="68">
        <v>19390</v>
      </c>
      <c r="K292" s="61">
        <f t="shared" si="15"/>
        <v>0</v>
      </c>
      <c r="L292" s="169"/>
      <c r="O292" s="169"/>
      <c r="Q292" s="169"/>
    </row>
    <row r="293" spans="1:21" s="78" customFormat="1" ht="27.75" customHeight="1" x14ac:dyDescent="0.15">
      <c r="A293" s="63"/>
      <c r="B293" s="64"/>
      <c r="C293" s="64"/>
      <c r="D293" s="64"/>
      <c r="E293" s="64"/>
      <c r="F293" s="245"/>
      <c r="G293" s="246" t="s">
        <v>504</v>
      </c>
      <c r="H293" s="67" t="s">
        <v>505</v>
      </c>
      <c r="I293" s="68">
        <v>19200</v>
      </c>
      <c r="J293" s="68">
        <v>19200</v>
      </c>
      <c r="K293" s="61">
        <f t="shared" si="15"/>
        <v>0</v>
      </c>
      <c r="L293" s="169"/>
      <c r="O293" s="169"/>
      <c r="Q293" s="169"/>
    </row>
    <row r="294" spans="1:21" s="78" customFormat="1" ht="27.75" customHeight="1" x14ac:dyDescent="0.15">
      <c r="A294" s="63"/>
      <c r="B294" s="64"/>
      <c r="C294" s="64"/>
      <c r="D294" s="64"/>
      <c r="E294" s="64"/>
      <c r="F294" s="245"/>
      <c r="G294" s="246" t="s">
        <v>506</v>
      </c>
      <c r="H294" s="67" t="s">
        <v>507</v>
      </c>
      <c r="I294" s="68">
        <v>3850</v>
      </c>
      <c r="J294" s="68">
        <v>3850</v>
      </c>
      <c r="K294" s="61">
        <f>SUM(I294-J294)</f>
        <v>0</v>
      </c>
      <c r="L294" s="169"/>
      <c r="O294" s="169"/>
      <c r="Q294" s="169"/>
    </row>
    <row r="295" spans="1:21" s="78" customFormat="1" ht="27.75" customHeight="1" x14ac:dyDescent="0.15">
      <c r="A295" s="63"/>
      <c r="B295" s="64"/>
      <c r="C295" s="64"/>
      <c r="D295" s="64"/>
      <c r="E295" s="64"/>
      <c r="F295" s="245"/>
      <c r="G295" s="246" t="s">
        <v>508</v>
      </c>
      <c r="H295" s="67" t="s">
        <v>509</v>
      </c>
      <c r="I295" s="68">
        <v>1000</v>
      </c>
      <c r="J295" s="68">
        <v>1000</v>
      </c>
      <c r="K295" s="61">
        <f t="shared" si="15"/>
        <v>0</v>
      </c>
      <c r="L295" s="169"/>
      <c r="O295" s="169"/>
      <c r="Q295" s="169"/>
    </row>
    <row r="296" spans="1:21" s="78" customFormat="1" ht="27.75" customHeight="1" x14ac:dyDescent="0.15">
      <c r="A296" s="65"/>
      <c r="B296" s="242"/>
      <c r="C296" s="242"/>
      <c r="D296" s="242"/>
      <c r="E296" s="242"/>
      <c r="F296" s="279" t="s">
        <v>33</v>
      </c>
      <c r="G296" s="279"/>
      <c r="H296" s="124"/>
      <c r="I296" s="68">
        <f>SUBTOTAL(9,I297:I299)</f>
        <v>632</v>
      </c>
      <c r="J296" s="68">
        <f>SUBTOTAL(9,J297:J299)</f>
        <v>632</v>
      </c>
      <c r="K296" s="61">
        <f t="shared" si="15"/>
        <v>0</v>
      </c>
      <c r="L296" s="169"/>
      <c r="O296" s="169"/>
      <c r="Q296" s="169"/>
    </row>
    <row r="297" spans="1:21" s="78" customFormat="1" ht="27.75" customHeight="1" x14ac:dyDescent="0.15">
      <c r="A297" s="63"/>
      <c r="B297" s="64"/>
      <c r="C297" s="64"/>
      <c r="D297" s="64"/>
      <c r="E297" s="64"/>
      <c r="F297" s="66"/>
      <c r="G297" s="246" t="s">
        <v>37</v>
      </c>
      <c r="H297" s="67"/>
      <c r="I297" s="68">
        <f>SUBTOTAL(9,I298:I299)</f>
        <v>632</v>
      </c>
      <c r="J297" s="68">
        <f>SUBTOTAL(9,J298:J299)</f>
        <v>632</v>
      </c>
      <c r="K297" s="61">
        <f t="shared" si="15"/>
        <v>0</v>
      </c>
      <c r="L297" s="169"/>
      <c r="O297" s="169"/>
      <c r="Q297" s="169"/>
    </row>
    <row r="298" spans="1:21" s="78" customFormat="1" ht="27.75" customHeight="1" x14ac:dyDescent="0.15">
      <c r="A298" s="63"/>
      <c r="B298" s="64"/>
      <c r="C298" s="64"/>
      <c r="D298" s="64"/>
      <c r="E298" s="64"/>
      <c r="F298" s="66"/>
      <c r="G298" s="249" t="s">
        <v>232</v>
      </c>
      <c r="H298" s="67" t="s">
        <v>791</v>
      </c>
      <c r="I298" s="68">
        <v>200</v>
      </c>
      <c r="J298" s="68">
        <v>100</v>
      </c>
      <c r="K298" s="61">
        <f>SUM(I298-J298)</f>
        <v>100</v>
      </c>
      <c r="L298" s="169"/>
      <c r="O298" s="169"/>
      <c r="Q298" s="169"/>
    </row>
    <row r="299" spans="1:21" s="78" customFormat="1" ht="27.75" customHeight="1" x14ac:dyDescent="0.15">
      <c r="A299" s="63"/>
      <c r="B299" s="64"/>
      <c r="C299" s="64"/>
      <c r="D299" s="64"/>
      <c r="E299" s="64"/>
      <c r="F299" s="39"/>
      <c r="G299" s="118" t="s">
        <v>233</v>
      </c>
      <c r="H299" s="47" t="s">
        <v>234</v>
      </c>
      <c r="I299" s="49">
        <v>432</v>
      </c>
      <c r="J299" s="49">
        <v>532</v>
      </c>
      <c r="K299" s="48">
        <f t="shared" si="15"/>
        <v>-100</v>
      </c>
      <c r="L299" s="169"/>
      <c r="O299" s="169"/>
      <c r="Q299" s="169"/>
    </row>
    <row r="300" spans="1:21" s="79" customFormat="1" ht="27.75" customHeight="1" x14ac:dyDescent="0.15">
      <c r="A300" s="65"/>
      <c r="B300" s="242"/>
      <c r="C300" s="242"/>
      <c r="D300" s="242"/>
      <c r="E300" s="242"/>
      <c r="F300" s="286" t="s">
        <v>20</v>
      </c>
      <c r="G300" s="286"/>
      <c r="H300" s="71"/>
      <c r="I300" s="72">
        <f>SUBTOTAL(9,I301:I308)</f>
        <v>8688</v>
      </c>
      <c r="J300" s="72">
        <f>SUBTOTAL(9,J301:J308)</f>
        <v>8988</v>
      </c>
      <c r="K300" s="57">
        <f t="shared" si="15"/>
        <v>-300</v>
      </c>
      <c r="L300" s="169"/>
      <c r="M300" s="78"/>
      <c r="N300" s="78"/>
      <c r="O300" s="169"/>
      <c r="P300" s="78"/>
      <c r="Q300" s="169"/>
      <c r="R300" s="78"/>
    </row>
    <row r="301" spans="1:21" s="79" customFormat="1" ht="27.75" customHeight="1" x14ac:dyDescent="0.15">
      <c r="A301" s="63"/>
      <c r="B301" s="64"/>
      <c r="C301" s="64"/>
      <c r="D301" s="64"/>
      <c r="E301" s="64"/>
      <c r="F301" s="66"/>
      <c r="G301" s="246" t="s">
        <v>235</v>
      </c>
      <c r="H301" s="67" t="s">
        <v>176</v>
      </c>
      <c r="I301" s="68">
        <v>3000</v>
      </c>
      <c r="J301" s="68">
        <v>3000</v>
      </c>
      <c r="K301" s="61">
        <f t="shared" si="15"/>
        <v>0</v>
      </c>
      <c r="L301" s="169"/>
      <c r="M301" s="78"/>
      <c r="N301" s="78"/>
      <c r="O301" s="169"/>
      <c r="P301" s="78"/>
      <c r="Q301" s="169"/>
      <c r="R301" s="78"/>
    </row>
    <row r="302" spans="1:21" s="79" customFormat="1" ht="27.75" customHeight="1" x14ac:dyDescent="0.15">
      <c r="A302" s="63"/>
      <c r="B302" s="64"/>
      <c r="C302" s="64"/>
      <c r="D302" s="64"/>
      <c r="E302" s="64"/>
      <c r="F302" s="66"/>
      <c r="G302" s="246" t="s">
        <v>236</v>
      </c>
      <c r="H302" s="69"/>
      <c r="I302" s="68">
        <v>0</v>
      </c>
      <c r="J302" s="68">
        <v>300</v>
      </c>
      <c r="K302" s="61">
        <f>SUM(I302-J302)</f>
        <v>-300</v>
      </c>
      <c r="L302" s="169"/>
      <c r="M302" s="78"/>
      <c r="N302" s="78"/>
      <c r="O302" s="169"/>
      <c r="P302" s="78"/>
      <c r="Q302" s="169"/>
      <c r="R302" s="78"/>
    </row>
    <row r="303" spans="1:21" s="79" customFormat="1" ht="27.75" customHeight="1" x14ac:dyDescent="0.15">
      <c r="A303" s="63"/>
      <c r="B303" s="64"/>
      <c r="C303" s="64"/>
      <c r="D303" s="64"/>
      <c r="E303" s="64"/>
      <c r="F303" s="66"/>
      <c r="G303" s="246" t="s">
        <v>237</v>
      </c>
      <c r="H303" s="67" t="s">
        <v>238</v>
      </c>
      <c r="I303" s="68">
        <v>140</v>
      </c>
      <c r="J303" s="68">
        <v>140</v>
      </c>
      <c r="K303" s="61">
        <f>SUM(I303-J303)</f>
        <v>0</v>
      </c>
      <c r="L303" s="169"/>
      <c r="M303" s="78"/>
      <c r="N303" s="78"/>
      <c r="O303" s="169"/>
      <c r="P303" s="78"/>
      <c r="Q303" s="169"/>
      <c r="R303" s="78"/>
    </row>
    <row r="304" spans="1:21" s="81" customFormat="1" ht="27.75" customHeight="1" x14ac:dyDescent="0.15">
      <c r="A304" s="63"/>
      <c r="B304" s="64"/>
      <c r="C304" s="64"/>
      <c r="D304" s="64"/>
      <c r="E304" s="64"/>
      <c r="F304" s="66"/>
      <c r="G304" s="246" t="s">
        <v>239</v>
      </c>
      <c r="H304" s="67" t="s">
        <v>240</v>
      </c>
      <c r="I304" s="68">
        <v>140</v>
      </c>
      <c r="J304" s="68">
        <v>140</v>
      </c>
      <c r="K304" s="61">
        <f>SUM(I304-J304)</f>
        <v>0</v>
      </c>
      <c r="L304" s="169"/>
      <c r="M304" s="78"/>
      <c r="N304" s="78"/>
      <c r="O304" s="169"/>
      <c r="P304" s="78"/>
      <c r="Q304" s="169"/>
      <c r="R304" s="78"/>
    </row>
    <row r="305" spans="1:21" s="79" customFormat="1" ht="27.75" customHeight="1" x14ac:dyDescent="0.15">
      <c r="A305" s="63"/>
      <c r="B305" s="64"/>
      <c r="C305" s="64"/>
      <c r="D305" s="64"/>
      <c r="E305" s="64"/>
      <c r="F305" s="66"/>
      <c r="G305" s="246" t="s">
        <v>241</v>
      </c>
      <c r="H305" s="67" t="s">
        <v>242</v>
      </c>
      <c r="I305" s="68">
        <v>1300</v>
      </c>
      <c r="J305" s="68">
        <v>1300</v>
      </c>
      <c r="K305" s="61">
        <f t="shared" si="15"/>
        <v>0</v>
      </c>
      <c r="L305" s="169"/>
      <c r="M305" s="78"/>
      <c r="N305" s="78"/>
      <c r="O305" s="169"/>
      <c r="P305" s="78"/>
      <c r="Q305" s="169"/>
      <c r="R305" s="78"/>
    </row>
    <row r="306" spans="1:21" s="79" customFormat="1" ht="27.75" customHeight="1" x14ac:dyDescent="0.15">
      <c r="A306" s="63"/>
      <c r="B306" s="64"/>
      <c r="C306" s="64"/>
      <c r="D306" s="64"/>
      <c r="E306" s="64"/>
      <c r="F306" s="66"/>
      <c r="G306" s="246" t="s">
        <v>243</v>
      </c>
      <c r="H306" s="67" t="s">
        <v>658</v>
      </c>
      <c r="I306" s="68">
        <v>2493</v>
      </c>
      <c r="J306" s="68">
        <v>2631</v>
      </c>
      <c r="K306" s="61">
        <f t="shared" si="15"/>
        <v>-138</v>
      </c>
      <c r="L306" s="169"/>
      <c r="M306" s="78"/>
      <c r="N306" s="78"/>
      <c r="O306" s="169"/>
      <c r="P306" s="78"/>
      <c r="Q306" s="169"/>
      <c r="R306" s="78"/>
    </row>
    <row r="307" spans="1:21" s="81" customFormat="1" ht="27.75" customHeight="1" x14ac:dyDescent="0.15">
      <c r="A307" s="63"/>
      <c r="B307" s="64"/>
      <c r="C307" s="64"/>
      <c r="D307" s="64"/>
      <c r="E307" s="64"/>
      <c r="F307" s="245"/>
      <c r="G307" s="246" t="s">
        <v>244</v>
      </c>
      <c r="H307" s="67" t="s">
        <v>659</v>
      </c>
      <c r="I307" s="68">
        <v>1415</v>
      </c>
      <c r="J307" s="68">
        <v>1277</v>
      </c>
      <c r="K307" s="61">
        <f>SUM(I307-J307)</f>
        <v>138</v>
      </c>
      <c r="L307" s="169"/>
      <c r="M307" s="78"/>
      <c r="N307" s="78"/>
      <c r="O307" s="169"/>
      <c r="P307" s="78"/>
      <c r="Q307" s="169"/>
      <c r="R307" s="78"/>
    </row>
    <row r="308" spans="1:21" s="81" customFormat="1" ht="27.75" customHeight="1" x14ac:dyDescent="0.15">
      <c r="A308" s="63"/>
      <c r="B308" s="64"/>
      <c r="C308" s="64"/>
      <c r="D308" s="64"/>
      <c r="E308" s="64"/>
      <c r="F308" s="245"/>
      <c r="G308" s="246" t="s">
        <v>245</v>
      </c>
      <c r="H308" s="67" t="s">
        <v>72</v>
      </c>
      <c r="I308" s="68">
        <v>200</v>
      </c>
      <c r="J308" s="68">
        <v>200</v>
      </c>
      <c r="K308" s="61">
        <f>SUM(I308-J308)</f>
        <v>0</v>
      </c>
      <c r="L308" s="169"/>
      <c r="M308" s="78"/>
      <c r="N308" s="78"/>
      <c r="O308" s="169"/>
      <c r="P308" s="78"/>
      <c r="Q308" s="169"/>
      <c r="R308" s="78"/>
    </row>
    <row r="309" spans="1:21" s="78" customFormat="1" ht="27.75" customHeight="1" x14ac:dyDescent="0.15">
      <c r="A309" s="65"/>
      <c r="B309" s="242"/>
      <c r="C309" s="242"/>
      <c r="D309" s="242"/>
      <c r="E309" s="278" t="s">
        <v>9</v>
      </c>
      <c r="F309" s="278"/>
      <c r="G309" s="278"/>
      <c r="H309" s="70"/>
      <c r="I309" s="60">
        <f>SUBTOTAL(9,I310:I313)</f>
        <v>5120</v>
      </c>
      <c r="J309" s="60">
        <f>SUBTOTAL(9,J310:J313)</f>
        <v>5120</v>
      </c>
      <c r="K309" s="62">
        <f t="shared" si="15"/>
        <v>0</v>
      </c>
      <c r="L309" s="169"/>
      <c r="O309" s="169"/>
      <c r="Q309" s="169"/>
    </row>
    <row r="310" spans="1:21" s="78" customFormat="1" ht="27.75" customHeight="1" x14ac:dyDescent="0.15">
      <c r="A310" s="65"/>
      <c r="B310" s="242"/>
      <c r="C310" s="242"/>
      <c r="D310" s="242"/>
      <c r="E310" s="244"/>
      <c r="F310" s="286" t="s">
        <v>10</v>
      </c>
      <c r="G310" s="286"/>
      <c r="H310" s="71"/>
      <c r="I310" s="72">
        <f>SUBTOTAL(9,I311:I313)</f>
        <v>5120</v>
      </c>
      <c r="J310" s="72">
        <f>SUBTOTAL(9,J311:J313)</f>
        <v>5120</v>
      </c>
      <c r="K310" s="61">
        <f t="shared" si="15"/>
        <v>0</v>
      </c>
      <c r="L310" s="169"/>
      <c r="O310" s="169"/>
      <c r="Q310" s="169"/>
    </row>
    <row r="311" spans="1:21" s="78" customFormat="1" ht="27.75" customHeight="1" x14ac:dyDescent="0.15">
      <c r="A311" s="63"/>
      <c r="B311" s="64"/>
      <c r="C311" s="64"/>
      <c r="D311" s="64"/>
      <c r="E311" s="64"/>
      <c r="F311" s="66"/>
      <c r="G311" s="246" t="s">
        <v>229</v>
      </c>
      <c r="H311" s="69" t="s">
        <v>210</v>
      </c>
      <c r="I311" s="68">
        <v>1280</v>
      </c>
      <c r="J311" s="68">
        <v>1280</v>
      </c>
      <c r="K311" s="61">
        <f t="shared" si="15"/>
        <v>0</v>
      </c>
      <c r="L311" s="169"/>
      <c r="O311" s="169"/>
      <c r="Q311" s="169"/>
    </row>
    <row r="312" spans="1:21" s="78" customFormat="1" ht="27.75" customHeight="1" x14ac:dyDescent="0.15">
      <c r="A312" s="63"/>
      <c r="B312" s="64"/>
      <c r="C312" s="64"/>
      <c r="D312" s="64"/>
      <c r="E312" s="64"/>
      <c r="F312" s="66"/>
      <c r="G312" s="246" t="s">
        <v>211</v>
      </c>
      <c r="H312" s="69" t="s">
        <v>212</v>
      </c>
      <c r="I312" s="68">
        <v>2560</v>
      </c>
      <c r="J312" s="68">
        <v>2560</v>
      </c>
      <c r="K312" s="61">
        <f t="shared" si="15"/>
        <v>0</v>
      </c>
      <c r="L312" s="169"/>
      <c r="O312" s="169"/>
      <c r="Q312" s="169"/>
    </row>
    <row r="313" spans="1:21" s="78" customFormat="1" ht="27.75" customHeight="1" x14ac:dyDescent="0.15">
      <c r="A313" s="63"/>
      <c r="B313" s="64"/>
      <c r="C313" s="64"/>
      <c r="D313" s="64"/>
      <c r="E313" s="64"/>
      <c r="F313" s="66"/>
      <c r="G313" s="246" t="s">
        <v>213</v>
      </c>
      <c r="H313" s="69" t="s">
        <v>210</v>
      </c>
      <c r="I313" s="68">
        <v>1280</v>
      </c>
      <c r="J313" s="68">
        <v>1280</v>
      </c>
      <c r="K313" s="61">
        <f t="shared" si="15"/>
        <v>0</v>
      </c>
      <c r="L313" s="169"/>
      <c r="O313" s="169"/>
      <c r="Q313" s="169"/>
    </row>
    <row r="314" spans="1:21" s="78" customFormat="1" ht="27.75" customHeight="1" x14ac:dyDescent="0.15">
      <c r="A314" s="65"/>
      <c r="B314" s="242"/>
      <c r="C314" s="242"/>
      <c r="D314" s="242"/>
      <c r="E314" s="278" t="s">
        <v>8</v>
      </c>
      <c r="F314" s="278"/>
      <c r="G314" s="278"/>
      <c r="H314" s="70"/>
      <c r="I314" s="60">
        <f>SUBTOTAL(9,I315:I318)</f>
        <v>7120</v>
      </c>
      <c r="J314" s="60">
        <f>SUBTOTAL(9,J315:J318)</f>
        <v>7120</v>
      </c>
      <c r="K314" s="62">
        <f t="shared" si="15"/>
        <v>0</v>
      </c>
      <c r="L314" s="169"/>
      <c r="O314" s="169"/>
      <c r="Q314" s="169"/>
    </row>
    <row r="315" spans="1:21" s="78" customFormat="1" ht="27.75" customHeight="1" x14ac:dyDescent="0.15">
      <c r="A315" s="65"/>
      <c r="B315" s="242"/>
      <c r="C315" s="242"/>
      <c r="D315" s="242"/>
      <c r="E315" s="244"/>
      <c r="F315" s="286" t="s">
        <v>34</v>
      </c>
      <c r="G315" s="286"/>
      <c r="H315" s="71"/>
      <c r="I315" s="72">
        <f>SUBTOTAL(9,I316:I318)</f>
        <v>7120</v>
      </c>
      <c r="J315" s="72">
        <f>SUBTOTAL(9,J316:J318)</f>
        <v>7120</v>
      </c>
      <c r="K315" s="61">
        <f t="shared" si="15"/>
        <v>0</v>
      </c>
      <c r="L315" s="169"/>
      <c r="O315" s="169"/>
      <c r="Q315" s="169"/>
      <c r="S315" s="79"/>
      <c r="T315" s="79"/>
      <c r="U315" s="79"/>
    </row>
    <row r="316" spans="1:21" s="80" customFormat="1" ht="27.75" customHeight="1" x14ac:dyDescent="0.15">
      <c r="A316" s="63"/>
      <c r="B316" s="64"/>
      <c r="C316" s="64"/>
      <c r="D316" s="64"/>
      <c r="E316" s="64"/>
      <c r="F316" s="245"/>
      <c r="G316" s="246" t="s">
        <v>510</v>
      </c>
      <c r="H316" s="67" t="s">
        <v>511</v>
      </c>
      <c r="I316" s="68">
        <v>4000</v>
      </c>
      <c r="J316" s="68">
        <v>4000</v>
      </c>
      <c r="K316" s="61">
        <f>SUM(I316-J316)</f>
        <v>0</v>
      </c>
      <c r="L316" s="169"/>
      <c r="M316" s="78"/>
      <c r="N316" s="78"/>
      <c r="O316" s="169"/>
      <c r="P316" s="78"/>
      <c r="Q316" s="169"/>
      <c r="R316" s="78"/>
    </row>
    <row r="317" spans="1:21" s="78" customFormat="1" ht="27.75" customHeight="1" x14ac:dyDescent="0.15">
      <c r="A317" s="63"/>
      <c r="B317" s="64"/>
      <c r="C317" s="64"/>
      <c r="D317" s="64"/>
      <c r="E317" s="64"/>
      <c r="F317" s="66"/>
      <c r="G317" s="249" t="s">
        <v>512</v>
      </c>
      <c r="H317" s="67" t="s">
        <v>513</v>
      </c>
      <c r="I317" s="68">
        <v>2400</v>
      </c>
      <c r="J317" s="68">
        <v>2400</v>
      </c>
      <c r="K317" s="61">
        <f>SUM(I317-J317)</f>
        <v>0</v>
      </c>
      <c r="L317" s="169"/>
      <c r="O317" s="169"/>
      <c r="Q317" s="169"/>
      <c r="S317" s="82"/>
    </row>
    <row r="318" spans="1:21" s="78" customFormat="1" ht="27.75" customHeight="1" x14ac:dyDescent="0.15">
      <c r="A318" s="63"/>
      <c r="B318" s="64"/>
      <c r="C318" s="64"/>
      <c r="D318" s="64"/>
      <c r="E318" s="64"/>
      <c r="F318" s="66"/>
      <c r="G318" s="249" t="s">
        <v>217</v>
      </c>
      <c r="H318" s="67" t="s">
        <v>514</v>
      </c>
      <c r="I318" s="68">
        <v>720</v>
      </c>
      <c r="J318" s="68">
        <v>720</v>
      </c>
      <c r="K318" s="61">
        <f>SUM(I318-J318)</f>
        <v>0</v>
      </c>
      <c r="L318" s="169"/>
      <c r="O318" s="169"/>
      <c r="Q318" s="169"/>
    </row>
    <row r="319" spans="1:21" s="78" customFormat="1" ht="27.75" customHeight="1" x14ac:dyDescent="0.15">
      <c r="A319" s="65"/>
      <c r="B319" s="242"/>
      <c r="C319" s="242"/>
      <c r="D319" s="242"/>
      <c r="E319" s="278" t="s">
        <v>21</v>
      </c>
      <c r="F319" s="278"/>
      <c r="G319" s="278"/>
      <c r="H319" s="70"/>
      <c r="I319" s="60">
        <f>SUBTOTAL(9,I320:I326)</f>
        <v>70300</v>
      </c>
      <c r="J319" s="60">
        <f>SUBTOTAL(9,J320:J326)</f>
        <v>70900</v>
      </c>
      <c r="K319" s="62">
        <f t="shared" si="15"/>
        <v>-600</v>
      </c>
      <c r="L319" s="169"/>
      <c r="O319" s="169"/>
      <c r="Q319" s="169"/>
    </row>
    <row r="320" spans="1:21" s="78" customFormat="1" ht="27.75" customHeight="1" x14ac:dyDescent="0.15">
      <c r="A320" s="65"/>
      <c r="B320" s="242"/>
      <c r="C320" s="242"/>
      <c r="D320" s="242"/>
      <c r="E320" s="244"/>
      <c r="F320" s="286" t="s">
        <v>39</v>
      </c>
      <c r="G320" s="286"/>
      <c r="H320" s="71"/>
      <c r="I320" s="72">
        <f>SUBTOTAL(9,I321:I326)</f>
        <v>70300</v>
      </c>
      <c r="J320" s="72">
        <f>SUBTOTAL(9,J321:J326)</f>
        <v>70900</v>
      </c>
      <c r="K320" s="57">
        <f t="shared" si="15"/>
        <v>-600</v>
      </c>
      <c r="L320" s="169"/>
      <c r="O320" s="169"/>
      <c r="Q320" s="169"/>
    </row>
    <row r="321" spans="1:21" s="78" customFormat="1" ht="27.75" customHeight="1" x14ac:dyDescent="0.15">
      <c r="A321" s="63"/>
      <c r="B321" s="64"/>
      <c r="C321" s="64"/>
      <c r="D321" s="64"/>
      <c r="E321" s="64"/>
      <c r="F321" s="245"/>
      <c r="G321" s="249" t="s">
        <v>515</v>
      </c>
      <c r="H321" s="69" t="s">
        <v>516</v>
      </c>
      <c r="I321" s="68">
        <v>7200</v>
      </c>
      <c r="J321" s="68">
        <v>7200</v>
      </c>
      <c r="K321" s="61">
        <f>SUM(I321-J321)</f>
        <v>0</v>
      </c>
      <c r="L321" s="169"/>
      <c r="O321" s="169"/>
      <c r="Q321" s="169"/>
    </row>
    <row r="322" spans="1:21" s="78" customFormat="1" ht="27.75" customHeight="1" x14ac:dyDescent="0.15">
      <c r="A322" s="63"/>
      <c r="B322" s="64"/>
      <c r="C322" s="64"/>
      <c r="D322" s="64"/>
      <c r="E322" s="64"/>
      <c r="F322" s="245"/>
      <c r="G322" s="249" t="s">
        <v>517</v>
      </c>
      <c r="H322" s="69" t="s">
        <v>518</v>
      </c>
      <c r="I322" s="68">
        <v>300</v>
      </c>
      <c r="J322" s="68">
        <v>300</v>
      </c>
      <c r="K322" s="61">
        <f t="shared" si="15"/>
        <v>0</v>
      </c>
      <c r="L322" s="169"/>
      <c r="O322" s="169"/>
      <c r="Q322" s="169"/>
    </row>
    <row r="323" spans="1:21" s="78" customFormat="1" ht="27.75" customHeight="1" x14ac:dyDescent="0.15">
      <c r="A323" s="63"/>
      <c r="B323" s="64"/>
      <c r="C323" s="64"/>
      <c r="D323" s="64"/>
      <c r="E323" s="64"/>
      <c r="F323" s="245"/>
      <c r="G323" s="246" t="s">
        <v>222</v>
      </c>
      <c r="H323" s="67"/>
      <c r="I323" s="68">
        <v>0</v>
      </c>
      <c r="J323" s="68">
        <v>600</v>
      </c>
      <c r="K323" s="61">
        <f t="shared" si="15"/>
        <v>-600</v>
      </c>
      <c r="L323" s="169"/>
      <c r="O323" s="169"/>
      <c r="Q323" s="169"/>
    </row>
    <row r="324" spans="1:21" s="78" customFormat="1" ht="27.75" customHeight="1" x14ac:dyDescent="0.15">
      <c r="A324" s="63"/>
      <c r="B324" s="64"/>
      <c r="C324" s="64"/>
      <c r="D324" s="64"/>
      <c r="E324" s="64"/>
      <c r="F324" s="245"/>
      <c r="G324" s="249" t="s">
        <v>519</v>
      </c>
      <c r="H324" s="69" t="s">
        <v>660</v>
      </c>
      <c r="I324" s="68">
        <v>13000</v>
      </c>
      <c r="J324" s="68">
        <v>13000</v>
      </c>
      <c r="K324" s="61">
        <f t="shared" si="15"/>
        <v>0</v>
      </c>
      <c r="L324" s="169"/>
      <c r="O324" s="169"/>
      <c r="Q324" s="169"/>
    </row>
    <row r="325" spans="1:21" s="78" customFormat="1" ht="27.75" customHeight="1" x14ac:dyDescent="0.15">
      <c r="A325" s="63"/>
      <c r="B325" s="64"/>
      <c r="C325" s="64"/>
      <c r="D325" s="64"/>
      <c r="E325" s="64"/>
      <c r="F325" s="245"/>
      <c r="G325" s="246" t="s">
        <v>520</v>
      </c>
      <c r="H325" s="67" t="s">
        <v>521</v>
      </c>
      <c r="I325" s="68">
        <v>37350</v>
      </c>
      <c r="J325" s="68">
        <v>37350</v>
      </c>
      <c r="K325" s="61">
        <f t="shared" si="15"/>
        <v>0</v>
      </c>
      <c r="L325" s="169"/>
      <c r="O325" s="169"/>
      <c r="Q325" s="169"/>
    </row>
    <row r="326" spans="1:21" s="78" customFormat="1" ht="27.75" customHeight="1" x14ac:dyDescent="0.15">
      <c r="A326" s="63"/>
      <c r="B326" s="64"/>
      <c r="C326" s="64"/>
      <c r="D326" s="64"/>
      <c r="E326" s="64"/>
      <c r="F326" s="245"/>
      <c r="G326" s="249" t="s">
        <v>522</v>
      </c>
      <c r="H326" s="69" t="s">
        <v>523</v>
      </c>
      <c r="I326" s="68">
        <v>12450</v>
      </c>
      <c r="J326" s="68">
        <v>12450</v>
      </c>
      <c r="K326" s="61">
        <f t="shared" si="15"/>
        <v>0</v>
      </c>
      <c r="L326" s="169"/>
      <c r="O326" s="169"/>
      <c r="Q326" s="169"/>
    </row>
    <row r="327" spans="1:21" s="79" customFormat="1" ht="27.75" customHeight="1" x14ac:dyDescent="0.15">
      <c r="A327" s="65"/>
      <c r="B327" s="242"/>
      <c r="C327" s="242"/>
      <c r="D327" s="242"/>
      <c r="E327" s="278" t="s">
        <v>25</v>
      </c>
      <c r="F327" s="278"/>
      <c r="G327" s="278"/>
      <c r="H327" s="70"/>
      <c r="I327" s="60">
        <f>SUBTOTAL(9,I328:I332)</f>
        <v>164700</v>
      </c>
      <c r="J327" s="60">
        <f>SUBTOTAL(9,J328:J332)</f>
        <v>163800</v>
      </c>
      <c r="K327" s="62">
        <f t="shared" si="15"/>
        <v>900</v>
      </c>
      <c r="L327" s="169"/>
      <c r="M327" s="78"/>
      <c r="N327" s="78"/>
      <c r="O327" s="169"/>
      <c r="P327" s="78"/>
      <c r="Q327" s="169"/>
      <c r="R327" s="78"/>
    </row>
    <row r="328" spans="1:21" s="79" customFormat="1" ht="27.75" customHeight="1" x14ac:dyDescent="0.15">
      <c r="A328" s="65"/>
      <c r="B328" s="242"/>
      <c r="C328" s="242"/>
      <c r="D328" s="242"/>
      <c r="E328" s="244"/>
      <c r="F328" s="286" t="s">
        <v>41</v>
      </c>
      <c r="G328" s="286"/>
      <c r="H328" s="71"/>
      <c r="I328" s="72">
        <f>SUBTOTAL(9,I329:I332)</f>
        <v>164700</v>
      </c>
      <c r="J328" s="72">
        <f>SUBTOTAL(9,J329:J332)</f>
        <v>163800</v>
      </c>
      <c r="K328" s="61">
        <f t="shared" si="15"/>
        <v>900</v>
      </c>
      <c r="L328" s="169"/>
      <c r="M328" s="78"/>
      <c r="N328" s="78"/>
      <c r="O328" s="169"/>
      <c r="P328" s="78"/>
      <c r="Q328" s="169"/>
      <c r="R328" s="78"/>
    </row>
    <row r="329" spans="1:21" s="79" customFormat="1" ht="27.75" customHeight="1" x14ac:dyDescent="0.15">
      <c r="A329" s="65"/>
      <c r="B329" s="242"/>
      <c r="C329" s="242"/>
      <c r="D329" s="242"/>
      <c r="E329" s="242"/>
      <c r="F329" s="245"/>
      <c r="G329" s="246" t="s">
        <v>524</v>
      </c>
      <c r="H329" s="67" t="s">
        <v>525</v>
      </c>
      <c r="I329" s="68">
        <v>108000</v>
      </c>
      <c r="J329" s="68">
        <v>108000</v>
      </c>
      <c r="K329" s="61">
        <f t="shared" si="15"/>
        <v>0</v>
      </c>
      <c r="L329" s="169"/>
      <c r="M329" s="78"/>
      <c r="N329" s="78"/>
      <c r="O329" s="169"/>
      <c r="P329" s="78"/>
      <c r="Q329" s="169"/>
      <c r="R329" s="78"/>
    </row>
    <row r="330" spans="1:21" s="79" customFormat="1" ht="27.75" customHeight="1" x14ac:dyDescent="0.15">
      <c r="A330" s="63"/>
      <c r="B330" s="64"/>
      <c r="C330" s="64"/>
      <c r="D330" s="64"/>
      <c r="E330" s="64"/>
      <c r="F330" s="245"/>
      <c r="G330" s="246" t="s">
        <v>225</v>
      </c>
      <c r="H330" s="67" t="s">
        <v>661</v>
      </c>
      <c r="I330" s="68">
        <v>12300</v>
      </c>
      <c r="J330" s="68">
        <v>11400</v>
      </c>
      <c r="K330" s="61">
        <f t="shared" si="15"/>
        <v>900</v>
      </c>
      <c r="L330" s="169"/>
      <c r="M330" s="78"/>
      <c r="N330" s="78"/>
      <c r="O330" s="169"/>
      <c r="P330" s="78"/>
      <c r="Q330" s="169"/>
      <c r="R330" s="78"/>
    </row>
    <row r="331" spans="1:21" s="82" customFormat="1" ht="27.75" customHeight="1" x14ac:dyDescent="0.15">
      <c r="A331" s="63"/>
      <c r="B331" s="64"/>
      <c r="C331" s="64"/>
      <c r="D331" s="64"/>
      <c r="E331" s="64"/>
      <c r="F331" s="245"/>
      <c r="G331" s="246" t="s">
        <v>526</v>
      </c>
      <c r="H331" s="69" t="s">
        <v>527</v>
      </c>
      <c r="I331" s="68">
        <v>12000</v>
      </c>
      <c r="J331" s="68">
        <v>12000</v>
      </c>
      <c r="K331" s="61">
        <f t="shared" si="15"/>
        <v>0</v>
      </c>
      <c r="L331" s="169"/>
      <c r="M331" s="78"/>
      <c r="N331" s="78"/>
      <c r="O331" s="169"/>
      <c r="P331" s="78"/>
      <c r="Q331" s="169"/>
      <c r="R331" s="78"/>
      <c r="S331" s="78"/>
      <c r="T331" s="78"/>
      <c r="U331" s="78"/>
    </row>
    <row r="332" spans="1:21" s="78" customFormat="1" ht="27.75" customHeight="1" x14ac:dyDescent="0.15">
      <c r="A332" s="63"/>
      <c r="B332" s="64"/>
      <c r="C332" s="64"/>
      <c r="D332" s="64"/>
      <c r="E332" s="64"/>
      <c r="F332" s="245"/>
      <c r="G332" s="246" t="s">
        <v>528</v>
      </c>
      <c r="H332" s="69" t="s">
        <v>529</v>
      </c>
      <c r="I332" s="68">
        <v>32400</v>
      </c>
      <c r="J332" s="68">
        <v>32400</v>
      </c>
      <c r="K332" s="61">
        <f>SUM(I332-J332)</f>
        <v>0</v>
      </c>
      <c r="L332" s="169"/>
      <c r="O332" s="169"/>
      <c r="Q332" s="169"/>
    </row>
    <row r="333" spans="1:21" s="78" customFormat="1" ht="27.75" customHeight="1" x14ac:dyDescent="0.15">
      <c r="A333" s="63"/>
      <c r="B333" s="64"/>
      <c r="C333" s="64"/>
      <c r="D333" s="278" t="s">
        <v>29</v>
      </c>
      <c r="E333" s="278"/>
      <c r="F333" s="278"/>
      <c r="G333" s="278"/>
      <c r="H333" s="46"/>
      <c r="I333" s="60">
        <f>SUBTOTAL(9,I334:I352)</f>
        <v>5700</v>
      </c>
      <c r="J333" s="60">
        <f>SUBTOTAL(9,J334:J352)</f>
        <v>5700</v>
      </c>
      <c r="K333" s="62">
        <f t="shared" si="15"/>
        <v>0</v>
      </c>
      <c r="L333" s="169"/>
      <c r="O333" s="169"/>
      <c r="Q333" s="169"/>
    </row>
    <row r="334" spans="1:21" s="78" customFormat="1" ht="27.75" customHeight="1" x14ac:dyDescent="0.15">
      <c r="A334" s="65"/>
      <c r="B334" s="242"/>
      <c r="C334" s="242"/>
      <c r="D334" s="244"/>
      <c r="E334" s="278" t="s">
        <v>6</v>
      </c>
      <c r="F334" s="278"/>
      <c r="G334" s="278"/>
      <c r="H334" s="70"/>
      <c r="I334" s="60">
        <f>SUBTOTAL(9,I335:I340)</f>
        <v>340</v>
      </c>
      <c r="J334" s="60">
        <f>SUBTOTAL(9,J335:J340)</f>
        <v>340</v>
      </c>
      <c r="K334" s="61">
        <f t="shared" si="15"/>
        <v>0</v>
      </c>
      <c r="L334" s="169"/>
      <c r="O334" s="169"/>
      <c r="Q334" s="169"/>
    </row>
    <row r="335" spans="1:21" s="78" customFormat="1" ht="27.75" customHeight="1" x14ac:dyDescent="0.15">
      <c r="A335" s="65"/>
      <c r="B335" s="242"/>
      <c r="C335" s="242"/>
      <c r="D335" s="242"/>
      <c r="E335" s="242"/>
      <c r="F335" s="286" t="s">
        <v>33</v>
      </c>
      <c r="G335" s="286"/>
      <c r="H335" s="71"/>
      <c r="I335" s="72">
        <f>SUBTOTAL(9,I336:I338)</f>
        <v>230</v>
      </c>
      <c r="J335" s="72">
        <f>SUBTOTAL(9,J336:J338)</f>
        <v>230</v>
      </c>
      <c r="K335" s="57">
        <f>SUM(I335-J335)</f>
        <v>0</v>
      </c>
      <c r="L335" s="169"/>
      <c r="O335" s="169"/>
      <c r="Q335" s="169"/>
    </row>
    <row r="336" spans="1:21" s="79" customFormat="1" ht="27.75" customHeight="1" x14ac:dyDescent="0.15">
      <c r="A336" s="63"/>
      <c r="B336" s="64"/>
      <c r="C336" s="64"/>
      <c r="D336" s="64"/>
      <c r="E336" s="64"/>
      <c r="F336" s="66"/>
      <c r="G336" s="246" t="s">
        <v>37</v>
      </c>
      <c r="H336" s="124"/>
      <c r="I336" s="68">
        <f>SUBTOTAL(9,I337:I338)</f>
        <v>230</v>
      </c>
      <c r="J336" s="68">
        <f>SUBTOTAL(9,J337:J338)</f>
        <v>230</v>
      </c>
      <c r="K336" s="61">
        <f>SUM(I336-J336)</f>
        <v>0</v>
      </c>
      <c r="L336" s="169"/>
      <c r="M336" s="78"/>
      <c r="N336" s="78"/>
      <c r="O336" s="169"/>
      <c r="P336" s="78"/>
      <c r="Q336" s="169"/>
      <c r="R336" s="78"/>
    </row>
    <row r="337" spans="1:18" s="79" customFormat="1" ht="27.75" customHeight="1" x14ac:dyDescent="0.15">
      <c r="A337" s="63"/>
      <c r="B337" s="64"/>
      <c r="C337" s="64"/>
      <c r="D337" s="64"/>
      <c r="E337" s="64"/>
      <c r="F337" s="66"/>
      <c r="G337" s="249" t="s">
        <v>530</v>
      </c>
      <c r="H337" s="67" t="s">
        <v>531</v>
      </c>
      <c r="I337" s="68">
        <v>50</v>
      </c>
      <c r="J337" s="68">
        <v>50</v>
      </c>
      <c r="K337" s="61">
        <f>SUM(I337-J337)</f>
        <v>0</v>
      </c>
      <c r="L337" s="169"/>
      <c r="M337" s="78"/>
      <c r="N337" s="78"/>
      <c r="O337" s="169"/>
      <c r="P337" s="78"/>
      <c r="Q337" s="169"/>
      <c r="R337" s="78"/>
    </row>
    <row r="338" spans="1:18" s="79" customFormat="1" ht="27.75" customHeight="1" x14ac:dyDescent="0.15">
      <c r="A338" s="63"/>
      <c r="B338" s="64"/>
      <c r="C338" s="64"/>
      <c r="D338" s="64"/>
      <c r="E338" s="64"/>
      <c r="F338" s="66"/>
      <c r="G338" s="246" t="s">
        <v>198</v>
      </c>
      <c r="H338" s="67" t="s">
        <v>532</v>
      </c>
      <c r="I338" s="68">
        <v>180</v>
      </c>
      <c r="J338" s="68">
        <v>180</v>
      </c>
      <c r="K338" s="61">
        <f>SUM(I338-J338)</f>
        <v>0</v>
      </c>
      <c r="L338" s="169"/>
      <c r="M338" s="78"/>
      <c r="N338" s="78"/>
      <c r="O338" s="169"/>
      <c r="P338" s="78"/>
      <c r="Q338" s="169"/>
      <c r="R338" s="78"/>
    </row>
    <row r="339" spans="1:18" s="79" customFormat="1" ht="27.75" customHeight="1" x14ac:dyDescent="0.15">
      <c r="A339" s="65"/>
      <c r="B339" s="242"/>
      <c r="C339" s="242"/>
      <c r="D339" s="242"/>
      <c r="E339" s="242"/>
      <c r="F339" s="279" t="s">
        <v>20</v>
      </c>
      <c r="G339" s="279"/>
      <c r="H339" s="124"/>
      <c r="I339" s="68">
        <f>SUBTOTAL(9,I340:I340)</f>
        <v>110</v>
      </c>
      <c r="J339" s="68">
        <f>SUBTOTAL(9,J340:J340)</f>
        <v>110</v>
      </c>
      <c r="K339" s="61">
        <f t="shared" si="15"/>
        <v>0</v>
      </c>
      <c r="L339" s="169"/>
      <c r="M339" s="78"/>
      <c r="N339" s="78"/>
      <c r="O339" s="169"/>
      <c r="P339" s="78"/>
      <c r="Q339" s="169"/>
      <c r="R339" s="78"/>
    </row>
    <row r="340" spans="1:18" s="79" customFormat="1" ht="27.75" customHeight="1" x14ac:dyDescent="0.15">
      <c r="A340" s="63"/>
      <c r="B340" s="64"/>
      <c r="C340" s="64"/>
      <c r="D340" s="64"/>
      <c r="E340" s="64"/>
      <c r="F340" s="66"/>
      <c r="G340" s="246" t="s">
        <v>533</v>
      </c>
      <c r="H340" s="67" t="s">
        <v>534</v>
      </c>
      <c r="I340" s="68">
        <v>110</v>
      </c>
      <c r="J340" s="68">
        <v>110</v>
      </c>
      <c r="K340" s="48">
        <f t="shared" si="15"/>
        <v>0</v>
      </c>
      <c r="L340" s="169"/>
      <c r="M340" s="78"/>
      <c r="N340" s="78"/>
      <c r="O340" s="169"/>
      <c r="P340" s="78"/>
      <c r="Q340" s="169"/>
      <c r="R340" s="78"/>
    </row>
    <row r="341" spans="1:18" s="79" customFormat="1" ht="27.75" customHeight="1" x14ac:dyDescent="0.15">
      <c r="A341" s="65"/>
      <c r="B341" s="242"/>
      <c r="C341" s="242"/>
      <c r="D341" s="242"/>
      <c r="E341" s="278" t="s">
        <v>9</v>
      </c>
      <c r="F341" s="278"/>
      <c r="G341" s="278"/>
      <c r="H341" s="70"/>
      <c r="I341" s="60">
        <f>SUBTOTAL(9,I342:I345)</f>
        <v>960</v>
      </c>
      <c r="J341" s="60">
        <f>SUBTOTAL(9,J342:J345)</f>
        <v>960</v>
      </c>
      <c r="K341" s="61">
        <f t="shared" si="15"/>
        <v>0</v>
      </c>
      <c r="L341" s="169"/>
      <c r="M341" s="78"/>
      <c r="N341" s="78"/>
      <c r="O341" s="169"/>
      <c r="P341" s="78"/>
      <c r="Q341" s="169"/>
      <c r="R341" s="78"/>
    </row>
    <row r="342" spans="1:18" s="79" customFormat="1" ht="27.75" customHeight="1" x14ac:dyDescent="0.15">
      <c r="A342" s="65"/>
      <c r="B342" s="242"/>
      <c r="C342" s="242"/>
      <c r="D342" s="242"/>
      <c r="E342" s="244"/>
      <c r="F342" s="286" t="s">
        <v>10</v>
      </c>
      <c r="G342" s="286"/>
      <c r="H342" s="71"/>
      <c r="I342" s="72">
        <f>SUBTOTAL(9,I343:I345)</f>
        <v>960</v>
      </c>
      <c r="J342" s="72">
        <f>SUBTOTAL(9,J343:J345)</f>
        <v>960</v>
      </c>
      <c r="K342" s="57">
        <f t="shared" si="15"/>
        <v>0</v>
      </c>
      <c r="L342" s="169"/>
      <c r="M342" s="78"/>
      <c r="N342" s="78"/>
      <c r="O342" s="169"/>
      <c r="P342" s="78"/>
      <c r="Q342" s="169"/>
      <c r="R342" s="78"/>
    </row>
    <row r="343" spans="1:18" s="79" customFormat="1" ht="27.75" customHeight="1" x14ac:dyDescent="0.15">
      <c r="A343" s="63"/>
      <c r="B343" s="64"/>
      <c r="C343" s="64"/>
      <c r="D343" s="64"/>
      <c r="E343" s="64"/>
      <c r="F343" s="66"/>
      <c r="G343" s="246" t="s">
        <v>209</v>
      </c>
      <c r="H343" s="69" t="s">
        <v>535</v>
      </c>
      <c r="I343" s="68">
        <v>320</v>
      </c>
      <c r="J343" s="68">
        <v>320</v>
      </c>
      <c r="K343" s="61">
        <f t="shared" si="15"/>
        <v>0</v>
      </c>
      <c r="L343" s="169"/>
      <c r="M343" s="78"/>
      <c r="N343" s="78"/>
      <c r="O343" s="169"/>
      <c r="P343" s="78"/>
      <c r="Q343" s="169"/>
      <c r="R343" s="78"/>
    </row>
    <row r="344" spans="1:18" s="79" customFormat="1" ht="27.75" customHeight="1" x14ac:dyDescent="0.15">
      <c r="A344" s="63"/>
      <c r="B344" s="64"/>
      <c r="C344" s="64"/>
      <c r="D344" s="64"/>
      <c r="E344" s="64"/>
      <c r="F344" s="66"/>
      <c r="G344" s="246" t="s">
        <v>211</v>
      </c>
      <c r="H344" s="69" t="s">
        <v>536</v>
      </c>
      <c r="I344" s="68">
        <v>320</v>
      </c>
      <c r="J344" s="68">
        <v>320</v>
      </c>
      <c r="K344" s="61">
        <f t="shared" si="15"/>
        <v>0</v>
      </c>
      <c r="L344" s="169"/>
      <c r="M344" s="78"/>
      <c r="N344" s="78"/>
      <c r="O344" s="169"/>
      <c r="P344" s="78"/>
      <c r="Q344" s="169"/>
      <c r="R344" s="78"/>
    </row>
    <row r="345" spans="1:18" s="79" customFormat="1" ht="27.75" customHeight="1" x14ac:dyDescent="0.15">
      <c r="A345" s="63"/>
      <c r="B345" s="64"/>
      <c r="C345" s="64"/>
      <c r="D345" s="64"/>
      <c r="E345" s="64"/>
      <c r="F345" s="39"/>
      <c r="G345" s="246" t="s">
        <v>213</v>
      </c>
      <c r="H345" s="119" t="s">
        <v>535</v>
      </c>
      <c r="I345" s="49">
        <v>320</v>
      </c>
      <c r="J345" s="49">
        <v>320</v>
      </c>
      <c r="K345" s="48">
        <f t="shared" si="15"/>
        <v>0</v>
      </c>
      <c r="L345" s="169"/>
      <c r="M345" s="78"/>
      <c r="N345" s="78"/>
      <c r="O345" s="169"/>
      <c r="P345" s="78"/>
      <c r="Q345" s="169"/>
      <c r="R345" s="78"/>
    </row>
    <row r="346" spans="1:18" s="78" customFormat="1" ht="27.75" customHeight="1" x14ac:dyDescent="0.15">
      <c r="A346" s="65"/>
      <c r="B346" s="242"/>
      <c r="C346" s="242"/>
      <c r="D346" s="242"/>
      <c r="E346" s="278" t="s">
        <v>8</v>
      </c>
      <c r="F346" s="278"/>
      <c r="G346" s="278"/>
      <c r="H346" s="70"/>
      <c r="I346" s="60">
        <f>SUBTOTAL(9,I347:I348)</f>
        <v>1000</v>
      </c>
      <c r="J346" s="60">
        <f>SUBTOTAL(9,J347:J348)</f>
        <v>1000</v>
      </c>
      <c r="K346" s="61">
        <f t="shared" si="15"/>
        <v>0</v>
      </c>
      <c r="L346" s="169"/>
      <c r="O346" s="169"/>
      <c r="Q346" s="169"/>
    </row>
    <row r="347" spans="1:18" s="78" customFormat="1" ht="27.75" customHeight="1" x14ac:dyDescent="0.15">
      <c r="A347" s="65"/>
      <c r="B347" s="242"/>
      <c r="C347" s="242"/>
      <c r="D347" s="242"/>
      <c r="E347" s="244"/>
      <c r="F347" s="286" t="s">
        <v>34</v>
      </c>
      <c r="G347" s="286"/>
      <c r="H347" s="71"/>
      <c r="I347" s="72">
        <f>SUBTOTAL(9,I348)</f>
        <v>1000</v>
      </c>
      <c r="J347" s="72">
        <f>SUBTOTAL(9,J348)</f>
        <v>1000</v>
      </c>
      <c r="K347" s="57">
        <f t="shared" si="15"/>
        <v>0</v>
      </c>
      <c r="L347" s="169"/>
      <c r="O347" s="169"/>
      <c r="Q347" s="169"/>
    </row>
    <row r="348" spans="1:18" s="78" customFormat="1" ht="27.75" customHeight="1" x14ac:dyDescent="0.15">
      <c r="A348" s="63"/>
      <c r="B348" s="64"/>
      <c r="C348" s="64"/>
      <c r="D348" s="64"/>
      <c r="E348" s="64"/>
      <c r="F348" s="66"/>
      <c r="G348" s="249" t="s">
        <v>537</v>
      </c>
      <c r="H348" s="67" t="s">
        <v>538</v>
      </c>
      <c r="I348" s="68">
        <v>1000</v>
      </c>
      <c r="J348" s="68">
        <v>1000</v>
      </c>
      <c r="K348" s="48">
        <f t="shared" si="15"/>
        <v>0</v>
      </c>
      <c r="L348" s="169"/>
      <c r="O348" s="169"/>
      <c r="Q348" s="169"/>
    </row>
    <row r="349" spans="1:18" s="78" customFormat="1" ht="27.75" customHeight="1" x14ac:dyDescent="0.15">
      <c r="A349" s="65"/>
      <c r="B349" s="242"/>
      <c r="C349" s="242"/>
      <c r="D349" s="242"/>
      <c r="E349" s="278" t="s">
        <v>21</v>
      </c>
      <c r="F349" s="278"/>
      <c r="G349" s="278"/>
      <c r="H349" s="70"/>
      <c r="I349" s="60">
        <f>SUBTOTAL(9,I350:I352)</f>
        <v>3400</v>
      </c>
      <c r="J349" s="60">
        <f>SUBTOTAL(9,J350:J352)</f>
        <v>3400</v>
      </c>
      <c r="K349" s="62">
        <f>SUM(I349-J349)</f>
        <v>0</v>
      </c>
      <c r="L349" s="169"/>
      <c r="O349" s="169"/>
      <c r="Q349" s="169"/>
    </row>
    <row r="350" spans="1:18" s="78" customFormat="1" ht="27.75" customHeight="1" x14ac:dyDescent="0.15">
      <c r="A350" s="65"/>
      <c r="B350" s="242"/>
      <c r="C350" s="242"/>
      <c r="D350" s="242"/>
      <c r="E350" s="244"/>
      <c r="F350" s="286" t="s">
        <v>39</v>
      </c>
      <c r="G350" s="286"/>
      <c r="H350" s="71"/>
      <c r="I350" s="72">
        <f>SUBTOTAL(9,I351:I352)</f>
        <v>3400</v>
      </c>
      <c r="J350" s="72">
        <f>SUBTOTAL(9,J351:J352)</f>
        <v>3400</v>
      </c>
      <c r="K350" s="61">
        <f>SUM(I350-J350)</f>
        <v>0</v>
      </c>
      <c r="L350" s="169"/>
      <c r="O350" s="169"/>
      <c r="Q350" s="169"/>
    </row>
    <row r="351" spans="1:18" s="78" customFormat="1" ht="27.75" customHeight="1" x14ac:dyDescent="0.15">
      <c r="A351" s="63"/>
      <c r="B351" s="64"/>
      <c r="C351" s="64"/>
      <c r="D351" s="64"/>
      <c r="E351" s="64"/>
      <c r="F351" s="245"/>
      <c r="G351" s="246" t="s">
        <v>539</v>
      </c>
      <c r="H351" s="69" t="s">
        <v>540</v>
      </c>
      <c r="I351" s="68">
        <v>1600</v>
      </c>
      <c r="J351" s="68">
        <v>1600</v>
      </c>
      <c r="K351" s="61">
        <f>SUM(I351-J351)</f>
        <v>0</v>
      </c>
      <c r="L351" s="169"/>
      <c r="O351" s="169"/>
      <c r="Q351" s="169"/>
    </row>
    <row r="352" spans="1:18" s="78" customFormat="1" ht="27.75" customHeight="1" x14ac:dyDescent="0.15">
      <c r="A352" s="63"/>
      <c r="B352" s="64"/>
      <c r="C352" s="64"/>
      <c r="D352" s="40"/>
      <c r="E352" s="40"/>
      <c r="F352" s="59"/>
      <c r="G352" s="118" t="s">
        <v>541</v>
      </c>
      <c r="H352" s="119" t="s">
        <v>542</v>
      </c>
      <c r="I352" s="49">
        <v>1800</v>
      </c>
      <c r="J352" s="49">
        <v>1800</v>
      </c>
      <c r="K352" s="48">
        <f t="shared" ref="K352:K389" si="16">SUM(I352-J352)</f>
        <v>0</v>
      </c>
      <c r="L352" s="169"/>
      <c r="O352" s="169"/>
      <c r="Q352" s="169"/>
    </row>
    <row r="353" spans="1:18" s="83" customFormat="1" ht="27.75" customHeight="1" x14ac:dyDescent="0.15">
      <c r="A353" s="65"/>
      <c r="B353" s="242"/>
      <c r="C353" s="242"/>
      <c r="D353" s="278" t="s">
        <v>307</v>
      </c>
      <c r="E353" s="278"/>
      <c r="F353" s="278"/>
      <c r="G353" s="278"/>
      <c r="H353" s="46"/>
      <c r="I353" s="60">
        <f>SUBTOTAL(9,I354:I389)</f>
        <v>100000</v>
      </c>
      <c r="J353" s="60">
        <f>SUBTOTAL(9,J354:J389)</f>
        <v>100000</v>
      </c>
      <c r="K353" s="62">
        <f t="shared" si="16"/>
        <v>0</v>
      </c>
      <c r="L353" s="169"/>
      <c r="M353" s="78"/>
      <c r="N353" s="78"/>
      <c r="O353" s="169"/>
      <c r="P353" s="78"/>
      <c r="Q353" s="169"/>
      <c r="R353" s="78"/>
    </row>
    <row r="354" spans="1:18" s="79" customFormat="1" ht="27.75" customHeight="1" x14ac:dyDescent="0.15">
      <c r="A354" s="65"/>
      <c r="B354" s="242"/>
      <c r="C354" s="242"/>
      <c r="D354" s="242"/>
      <c r="E354" s="278" t="s">
        <v>101</v>
      </c>
      <c r="F354" s="278"/>
      <c r="G354" s="278"/>
      <c r="H354" s="46"/>
      <c r="I354" s="60">
        <f>SUBTOTAL(9,I355:I358)</f>
        <v>2250</v>
      </c>
      <c r="J354" s="60">
        <f>SUBTOTAL(9,J355:J358)</f>
        <v>1750</v>
      </c>
      <c r="K354" s="62">
        <f t="shared" si="16"/>
        <v>500</v>
      </c>
      <c r="L354" s="169"/>
      <c r="M354" s="78"/>
      <c r="N354" s="78"/>
      <c r="O354" s="169"/>
      <c r="P354" s="78"/>
      <c r="Q354" s="169"/>
      <c r="R354" s="78"/>
    </row>
    <row r="355" spans="1:18" s="79" customFormat="1" ht="27.75" customHeight="1" x14ac:dyDescent="0.15">
      <c r="A355" s="65"/>
      <c r="B355" s="242"/>
      <c r="C355" s="242"/>
      <c r="D355" s="242"/>
      <c r="E355" s="244"/>
      <c r="F355" s="286" t="s">
        <v>102</v>
      </c>
      <c r="G355" s="286"/>
      <c r="H355" s="50"/>
      <c r="I355" s="72">
        <f>SUBTOTAL(9,I356:I358)</f>
        <v>2250</v>
      </c>
      <c r="J355" s="72">
        <f>SUBTOTAL(9,J356:J358)</f>
        <v>1750</v>
      </c>
      <c r="K355" s="61">
        <f t="shared" si="16"/>
        <v>500</v>
      </c>
      <c r="L355" s="169"/>
      <c r="M355" s="78"/>
      <c r="N355" s="78"/>
      <c r="O355" s="169"/>
      <c r="P355" s="78"/>
      <c r="Q355" s="169"/>
      <c r="R355" s="78"/>
    </row>
    <row r="356" spans="1:18" s="79" customFormat="1" ht="27.75" customHeight="1" x14ac:dyDescent="0.15">
      <c r="A356" s="65"/>
      <c r="B356" s="242"/>
      <c r="C356" s="242"/>
      <c r="D356" s="242"/>
      <c r="E356" s="242"/>
      <c r="F356" s="245"/>
      <c r="G356" s="246" t="s">
        <v>103</v>
      </c>
      <c r="H356" s="67"/>
      <c r="I356" s="68">
        <f>SUBTOTAL(9,I357:I358)</f>
        <v>2250</v>
      </c>
      <c r="J356" s="68">
        <f>SUBTOTAL(9,J357:J358)</f>
        <v>1750</v>
      </c>
      <c r="K356" s="61">
        <f t="shared" si="16"/>
        <v>500</v>
      </c>
      <c r="L356" s="169"/>
      <c r="M356" s="78"/>
      <c r="N356" s="78"/>
      <c r="O356" s="169"/>
      <c r="P356" s="78"/>
      <c r="Q356" s="169"/>
      <c r="R356" s="78"/>
    </row>
    <row r="357" spans="1:18" s="79" customFormat="1" ht="27.75" customHeight="1" x14ac:dyDescent="0.15">
      <c r="A357" s="65"/>
      <c r="B357" s="242"/>
      <c r="C357" s="242"/>
      <c r="D357" s="242"/>
      <c r="E357" s="242"/>
      <c r="F357" s="245"/>
      <c r="G357" s="246" t="s">
        <v>543</v>
      </c>
      <c r="H357" s="67" t="s">
        <v>104</v>
      </c>
      <c r="I357" s="68">
        <v>1750</v>
      </c>
      <c r="J357" s="68">
        <v>1750</v>
      </c>
      <c r="K357" s="61">
        <f t="shared" ref="K357" si="17">SUM(I357-J357)</f>
        <v>0</v>
      </c>
      <c r="L357" s="169"/>
      <c r="M357" s="78"/>
      <c r="N357" s="78"/>
      <c r="O357" s="169"/>
      <c r="P357" s="78"/>
      <c r="Q357" s="169"/>
      <c r="R357" s="78"/>
    </row>
    <row r="358" spans="1:18" s="79" customFormat="1" ht="27.75" customHeight="1" x14ac:dyDescent="0.15">
      <c r="A358" s="65"/>
      <c r="B358" s="242"/>
      <c r="C358" s="242"/>
      <c r="D358" s="242"/>
      <c r="E358" s="243"/>
      <c r="F358" s="59"/>
      <c r="G358" s="118" t="s">
        <v>544</v>
      </c>
      <c r="H358" s="47" t="s">
        <v>545</v>
      </c>
      <c r="I358" s="49">
        <v>500</v>
      </c>
      <c r="J358" s="49">
        <v>0</v>
      </c>
      <c r="K358" s="48">
        <f t="shared" si="16"/>
        <v>500</v>
      </c>
      <c r="L358" s="169"/>
      <c r="M358" s="78"/>
      <c r="N358" s="78"/>
      <c r="O358" s="169"/>
      <c r="P358" s="78"/>
      <c r="Q358" s="169"/>
      <c r="R358" s="78"/>
    </row>
    <row r="359" spans="1:18" s="79" customFormat="1" ht="27.75" customHeight="1" x14ac:dyDescent="0.15">
      <c r="A359" s="65"/>
      <c r="B359" s="242"/>
      <c r="C359" s="242"/>
      <c r="D359" s="242"/>
      <c r="E359" s="278" t="s">
        <v>6</v>
      </c>
      <c r="F359" s="278"/>
      <c r="G359" s="278"/>
      <c r="H359" s="128"/>
      <c r="I359" s="60">
        <f>SUBTOTAL(9,I360:I380)</f>
        <v>94175</v>
      </c>
      <c r="J359" s="60">
        <f>SUBTOTAL(9,J360:J380)</f>
        <v>93525</v>
      </c>
      <c r="K359" s="62">
        <f t="shared" si="16"/>
        <v>650</v>
      </c>
      <c r="L359" s="169"/>
      <c r="M359" s="78"/>
      <c r="N359" s="78"/>
      <c r="O359" s="169"/>
      <c r="P359" s="78"/>
      <c r="Q359" s="169"/>
      <c r="R359" s="78"/>
    </row>
    <row r="360" spans="1:18" s="79" customFormat="1" ht="27.75" customHeight="1" x14ac:dyDescent="0.15">
      <c r="A360" s="65"/>
      <c r="B360" s="242"/>
      <c r="C360" s="242"/>
      <c r="D360" s="242"/>
      <c r="E360" s="242"/>
      <c r="F360" s="283" t="s">
        <v>105</v>
      </c>
      <c r="G360" s="284"/>
      <c r="H360" s="67"/>
      <c r="I360" s="68">
        <f>SUBTOTAL(9,I361:I364)</f>
        <v>22587</v>
      </c>
      <c r="J360" s="68">
        <f>SUBTOTAL(9,J361:J364)</f>
        <v>8625</v>
      </c>
      <c r="K360" s="61">
        <f t="shared" si="16"/>
        <v>13962</v>
      </c>
      <c r="L360" s="169"/>
      <c r="M360" s="78"/>
      <c r="N360" s="78"/>
      <c r="O360" s="169"/>
      <c r="P360" s="78"/>
      <c r="Q360" s="169"/>
      <c r="R360" s="78"/>
    </row>
    <row r="361" spans="1:18" s="79" customFormat="1" ht="27.75" customHeight="1" x14ac:dyDescent="0.15">
      <c r="A361" s="65"/>
      <c r="B361" s="242"/>
      <c r="C361" s="242"/>
      <c r="D361" s="242"/>
      <c r="E361" s="242"/>
      <c r="F361" s="245"/>
      <c r="G361" s="246" t="s">
        <v>546</v>
      </c>
      <c r="H361" s="67" t="s">
        <v>547</v>
      </c>
      <c r="I361" s="68">
        <v>2625</v>
      </c>
      <c r="J361" s="68">
        <v>2625</v>
      </c>
      <c r="K361" s="61">
        <f t="shared" si="16"/>
        <v>0</v>
      </c>
      <c r="L361" s="169"/>
      <c r="M361" s="78"/>
      <c r="N361" s="78"/>
      <c r="O361" s="169"/>
      <c r="P361" s="78"/>
      <c r="Q361" s="169"/>
      <c r="R361" s="78"/>
    </row>
    <row r="362" spans="1:18" s="79" customFormat="1" ht="27.75" customHeight="1" x14ac:dyDescent="0.15">
      <c r="A362" s="65"/>
      <c r="B362" s="242"/>
      <c r="C362" s="242"/>
      <c r="D362" s="242"/>
      <c r="E362" s="242"/>
      <c r="F362" s="245"/>
      <c r="G362" s="246" t="s">
        <v>548</v>
      </c>
      <c r="H362" s="67" t="s">
        <v>549</v>
      </c>
      <c r="I362" s="68">
        <v>6000</v>
      </c>
      <c r="J362" s="68">
        <v>6000</v>
      </c>
      <c r="K362" s="61">
        <f t="shared" si="16"/>
        <v>0</v>
      </c>
      <c r="L362" s="169"/>
      <c r="M362" s="78"/>
      <c r="N362" s="78"/>
      <c r="O362" s="169"/>
      <c r="P362" s="78"/>
      <c r="Q362" s="169"/>
      <c r="R362" s="78"/>
    </row>
    <row r="363" spans="1:18" s="79" customFormat="1" ht="27.75" customHeight="1" x14ac:dyDescent="0.15">
      <c r="A363" s="65"/>
      <c r="B363" s="242"/>
      <c r="C363" s="242"/>
      <c r="D363" s="242"/>
      <c r="E363" s="242"/>
      <c r="F363" s="245"/>
      <c r="G363" s="246" t="s">
        <v>550</v>
      </c>
      <c r="H363" s="67" t="s">
        <v>551</v>
      </c>
      <c r="I363" s="68">
        <v>8460</v>
      </c>
      <c r="J363" s="68">
        <v>0</v>
      </c>
      <c r="K363" s="61">
        <f t="shared" ref="K363" si="18">SUM(I363-J363)</f>
        <v>8460</v>
      </c>
      <c r="L363" s="169"/>
      <c r="M363" s="78"/>
      <c r="N363" s="78"/>
      <c r="O363" s="169"/>
      <c r="P363" s="78"/>
      <c r="Q363" s="169"/>
      <c r="R363" s="78"/>
    </row>
    <row r="364" spans="1:18" s="79" customFormat="1" ht="27.75" customHeight="1" x14ac:dyDescent="0.15">
      <c r="A364" s="65"/>
      <c r="B364" s="242"/>
      <c r="C364" s="242"/>
      <c r="D364" s="242"/>
      <c r="E364" s="242"/>
      <c r="F364" s="245"/>
      <c r="G364" s="246" t="s">
        <v>552</v>
      </c>
      <c r="H364" s="67" t="s">
        <v>553</v>
      </c>
      <c r="I364" s="68">
        <v>5502</v>
      </c>
      <c r="J364" s="68">
        <v>0</v>
      </c>
      <c r="K364" s="61">
        <f t="shared" si="16"/>
        <v>5502</v>
      </c>
      <c r="L364" s="169"/>
      <c r="M364" s="78"/>
      <c r="N364" s="78"/>
      <c r="O364" s="169"/>
      <c r="P364" s="78"/>
      <c r="Q364" s="169"/>
      <c r="R364" s="78"/>
    </row>
    <row r="365" spans="1:18" s="79" customFormat="1" ht="27.75" customHeight="1" x14ac:dyDescent="0.15">
      <c r="A365" s="65"/>
      <c r="B365" s="242"/>
      <c r="C365" s="242"/>
      <c r="D365" s="242"/>
      <c r="E365" s="242"/>
      <c r="F365" s="287" t="s">
        <v>106</v>
      </c>
      <c r="G365" s="288"/>
      <c r="H365" s="125"/>
      <c r="I365" s="68">
        <f>SUBTOTAL(9,I366:I367)</f>
        <v>9000</v>
      </c>
      <c r="J365" s="68">
        <f>SUBTOTAL(9,J366:J367)</f>
        <v>3000</v>
      </c>
      <c r="K365" s="61">
        <f t="shared" si="16"/>
        <v>6000</v>
      </c>
      <c r="L365" s="169"/>
      <c r="M365" s="78"/>
      <c r="N365" s="78"/>
      <c r="O365" s="169"/>
      <c r="P365" s="78"/>
      <c r="Q365" s="169"/>
      <c r="R365" s="78"/>
    </row>
    <row r="366" spans="1:18" s="79" customFormat="1" ht="27.75" customHeight="1" x14ac:dyDescent="0.15">
      <c r="A366" s="65"/>
      <c r="B366" s="242"/>
      <c r="C366" s="242"/>
      <c r="D366" s="242"/>
      <c r="E366" s="242"/>
      <c r="F366" s="245"/>
      <c r="G366" s="246" t="s">
        <v>554</v>
      </c>
      <c r="H366" s="253" t="s">
        <v>176</v>
      </c>
      <c r="I366" s="68">
        <v>3000</v>
      </c>
      <c r="J366" s="68">
        <v>3000</v>
      </c>
      <c r="K366" s="61">
        <f t="shared" ref="K366" si="19">SUM(I366-J366)</f>
        <v>0</v>
      </c>
      <c r="L366" s="169"/>
      <c r="M366" s="78"/>
      <c r="N366" s="78"/>
      <c r="O366" s="169"/>
      <c r="P366" s="78"/>
      <c r="Q366" s="169"/>
      <c r="R366" s="78"/>
    </row>
    <row r="367" spans="1:18" s="79" customFormat="1" ht="27.75" customHeight="1" x14ac:dyDescent="0.15">
      <c r="A367" s="65"/>
      <c r="B367" s="242"/>
      <c r="C367" s="242"/>
      <c r="D367" s="242"/>
      <c r="E367" s="242"/>
      <c r="F367" s="245"/>
      <c r="G367" s="246" t="s">
        <v>141</v>
      </c>
      <c r="H367" s="253" t="s">
        <v>555</v>
      </c>
      <c r="I367" s="68">
        <v>6000</v>
      </c>
      <c r="J367" s="68">
        <v>0</v>
      </c>
      <c r="K367" s="61">
        <f t="shared" si="16"/>
        <v>6000</v>
      </c>
      <c r="L367" s="169"/>
      <c r="M367" s="78"/>
      <c r="N367" s="78"/>
      <c r="O367" s="169"/>
      <c r="P367" s="78"/>
      <c r="Q367" s="169"/>
      <c r="R367" s="78"/>
    </row>
    <row r="368" spans="1:18" s="79" customFormat="1" ht="27.75" customHeight="1" x14ac:dyDescent="0.15">
      <c r="A368" s="65"/>
      <c r="B368" s="242"/>
      <c r="C368" s="242"/>
      <c r="D368" s="242"/>
      <c r="E368" s="242"/>
      <c r="F368" s="287" t="s">
        <v>20</v>
      </c>
      <c r="G368" s="288"/>
      <c r="H368" s="125"/>
      <c r="I368" s="68">
        <f>SUBTOTAL(9,I369:I380)</f>
        <v>62588</v>
      </c>
      <c r="J368" s="68">
        <f>SUBTOTAL(9,J369:J380)</f>
        <v>81900</v>
      </c>
      <c r="K368" s="61">
        <f t="shared" si="16"/>
        <v>-19312</v>
      </c>
      <c r="L368" s="169"/>
      <c r="M368" s="78"/>
      <c r="N368" s="78"/>
      <c r="O368" s="169"/>
      <c r="P368" s="78"/>
      <c r="Q368" s="169"/>
      <c r="R368" s="78"/>
    </row>
    <row r="369" spans="1:18" s="79" customFormat="1" ht="27.75" customHeight="1" x14ac:dyDescent="0.15">
      <c r="A369" s="65"/>
      <c r="B369" s="242"/>
      <c r="C369" s="242"/>
      <c r="D369" s="242"/>
      <c r="E369" s="242"/>
      <c r="F369" s="245"/>
      <c r="G369" s="246" t="s">
        <v>107</v>
      </c>
      <c r="H369" s="67"/>
      <c r="I369" s="68">
        <f>SUBTOTAL(9,I370:I371)</f>
        <v>12900</v>
      </c>
      <c r="J369" s="68">
        <f>SUBTOTAL(9,J370:J371)</f>
        <v>12000</v>
      </c>
      <c r="K369" s="61">
        <f t="shared" si="16"/>
        <v>900</v>
      </c>
      <c r="L369" s="169"/>
      <c r="M369" s="78"/>
      <c r="N369" s="78"/>
      <c r="O369" s="169"/>
      <c r="P369" s="78"/>
      <c r="Q369" s="169"/>
      <c r="R369" s="78"/>
    </row>
    <row r="370" spans="1:18" s="79" customFormat="1" ht="27.75" customHeight="1" x14ac:dyDescent="0.15">
      <c r="A370" s="65"/>
      <c r="B370" s="242"/>
      <c r="C370" s="242"/>
      <c r="D370" s="242"/>
      <c r="E370" s="242"/>
      <c r="F370" s="245"/>
      <c r="G370" s="246" t="s">
        <v>556</v>
      </c>
      <c r="H370" s="253" t="s">
        <v>557</v>
      </c>
      <c r="I370" s="68">
        <v>9900</v>
      </c>
      <c r="J370" s="68">
        <v>12000</v>
      </c>
      <c r="K370" s="61">
        <f t="shared" ref="K370" si="20">SUM(I370-J370)</f>
        <v>-2100</v>
      </c>
      <c r="L370" s="169"/>
      <c r="M370" s="78"/>
      <c r="N370" s="78"/>
      <c r="O370" s="169"/>
      <c r="P370" s="78"/>
      <c r="Q370" s="169"/>
      <c r="R370" s="78"/>
    </row>
    <row r="371" spans="1:18" s="79" customFormat="1" ht="27.75" customHeight="1" x14ac:dyDescent="0.15">
      <c r="A371" s="65"/>
      <c r="B371" s="242"/>
      <c r="C371" s="242"/>
      <c r="D371" s="242"/>
      <c r="E371" s="242"/>
      <c r="F371" s="245"/>
      <c r="G371" s="246" t="s">
        <v>556</v>
      </c>
      <c r="H371" s="253" t="s">
        <v>558</v>
      </c>
      <c r="I371" s="68">
        <v>3000</v>
      </c>
      <c r="J371" s="68">
        <v>0</v>
      </c>
      <c r="K371" s="61">
        <f t="shared" si="16"/>
        <v>3000</v>
      </c>
      <c r="L371" s="169"/>
      <c r="M371" s="78"/>
      <c r="N371" s="78"/>
      <c r="O371" s="169"/>
      <c r="P371" s="78"/>
      <c r="Q371" s="169"/>
      <c r="R371" s="78"/>
    </row>
    <row r="372" spans="1:18" s="79" customFormat="1" ht="27.75" customHeight="1" x14ac:dyDescent="0.15">
      <c r="A372" s="65"/>
      <c r="B372" s="242"/>
      <c r="C372" s="242"/>
      <c r="D372" s="242"/>
      <c r="E372" s="242"/>
      <c r="F372" s="245"/>
      <c r="G372" s="246" t="s">
        <v>108</v>
      </c>
      <c r="H372" s="129"/>
      <c r="I372" s="68">
        <f>SUBTOTAL(9,I373:I375)</f>
        <v>3320</v>
      </c>
      <c r="J372" s="68">
        <f>SUBTOTAL(9,J373:J375)</f>
        <v>31500</v>
      </c>
      <c r="K372" s="61">
        <f t="shared" si="16"/>
        <v>-28180</v>
      </c>
      <c r="L372" s="169"/>
      <c r="M372" s="78"/>
      <c r="N372" s="78"/>
      <c r="O372" s="169"/>
      <c r="P372" s="78"/>
      <c r="Q372" s="169"/>
      <c r="R372" s="78"/>
    </row>
    <row r="373" spans="1:18" s="79" customFormat="1" ht="27.75" customHeight="1" x14ac:dyDescent="0.15">
      <c r="A373" s="65"/>
      <c r="B373" s="242"/>
      <c r="C373" s="242"/>
      <c r="D373" s="242"/>
      <c r="E373" s="242"/>
      <c r="F373" s="245"/>
      <c r="G373" s="246" t="s">
        <v>559</v>
      </c>
      <c r="H373" s="67"/>
      <c r="I373" s="68">
        <v>0</v>
      </c>
      <c r="J373" s="68">
        <v>10000</v>
      </c>
      <c r="K373" s="61">
        <f t="shared" si="16"/>
        <v>-10000</v>
      </c>
      <c r="L373" s="169"/>
      <c r="M373" s="78"/>
      <c r="N373" s="78"/>
      <c r="O373" s="169"/>
      <c r="P373" s="78"/>
      <c r="Q373" s="169"/>
      <c r="R373" s="78"/>
    </row>
    <row r="374" spans="1:18" s="79" customFormat="1" ht="27.75" customHeight="1" x14ac:dyDescent="0.15">
      <c r="A374" s="65"/>
      <c r="B374" s="242"/>
      <c r="C374" s="242"/>
      <c r="D374" s="242"/>
      <c r="E374" s="242"/>
      <c r="F374" s="245"/>
      <c r="G374" s="246" t="s">
        <v>560</v>
      </c>
      <c r="H374" s="129" t="s">
        <v>561</v>
      </c>
      <c r="I374" s="68">
        <v>3320</v>
      </c>
      <c r="J374" s="68">
        <v>4100</v>
      </c>
      <c r="K374" s="61">
        <f t="shared" si="16"/>
        <v>-780</v>
      </c>
      <c r="L374" s="169"/>
      <c r="M374" s="78"/>
      <c r="N374" s="78"/>
      <c r="O374" s="169"/>
      <c r="P374" s="78"/>
      <c r="Q374" s="169"/>
      <c r="R374" s="78"/>
    </row>
    <row r="375" spans="1:18" s="79" customFormat="1" ht="27.75" customHeight="1" x14ac:dyDescent="0.15">
      <c r="A375" s="65"/>
      <c r="B375" s="242"/>
      <c r="C375" s="242"/>
      <c r="D375" s="242"/>
      <c r="E375" s="242"/>
      <c r="F375" s="245"/>
      <c r="G375" s="246" t="s">
        <v>562</v>
      </c>
      <c r="H375" s="129" t="s">
        <v>188</v>
      </c>
      <c r="I375" s="68">
        <v>0</v>
      </c>
      <c r="J375" s="68">
        <v>17400</v>
      </c>
      <c r="K375" s="61">
        <f t="shared" si="16"/>
        <v>-17400</v>
      </c>
      <c r="L375" s="169"/>
      <c r="M375" s="78"/>
      <c r="N375" s="78"/>
      <c r="O375" s="169"/>
      <c r="P375" s="78"/>
      <c r="Q375" s="169"/>
      <c r="R375" s="78"/>
    </row>
    <row r="376" spans="1:18" s="79" customFormat="1" ht="27.75" customHeight="1" x14ac:dyDescent="0.15">
      <c r="A376" s="65"/>
      <c r="B376" s="242"/>
      <c r="C376" s="242"/>
      <c r="D376" s="242"/>
      <c r="E376" s="242"/>
      <c r="F376" s="245"/>
      <c r="G376" s="246" t="s">
        <v>563</v>
      </c>
      <c r="H376" s="129" t="s">
        <v>564</v>
      </c>
      <c r="I376" s="68">
        <v>28812</v>
      </c>
      <c r="J376" s="68">
        <v>31400</v>
      </c>
      <c r="K376" s="61">
        <f t="shared" ref="K376:K377" si="21">SUM(I376-J376)</f>
        <v>-2588</v>
      </c>
      <c r="L376" s="169"/>
      <c r="M376" s="78"/>
      <c r="N376" s="78"/>
      <c r="O376" s="169"/>
      <c r="P376" s="78"/>
      <c r="Q376" s="169"/>
      <c r="R376" s="78"/>
    </row>
    <row r="377" spans="1:18" s="79" customFormat="1" ht="27.75" customHeight="1" x14ac:dyDescent="0.15">
      <c r="A377" s="65"/>
      <c r="B377" s="242"/>
      <c r="C377" s="242"/>
      <c r="D377" s="242"/>
      <c r="E377" s="242"/>
      <c r="F377" s="245"/>
      <c r="G377" s="246" t="s">
        <v>430</v>
      </c>
      <c r="H377" s="129" t="s">
        <v>565</v>
      </c>
      <c r="I377" s="68">
        <v>6426</v>
      </c>
      <c r="J377" s="68">
        <v>3000</v>
      </c>
      <c r="K377" s="61">
        <f t="shared" si="21"/>
        <v>3426</v>
      </c>
      <c r="L377" s="169"/>
      <c r="M377" s="78"/>
      <c r="N377" s="78"/>
      <c r="O377" s="169"/>
      <c r="P377" s="78"/>
      <c r="Q377" s="169"/>
      <c r="R377" s="78"/>
    </row>
    <row r="378" spans="1:18" s="79" customFormat="1" ht="27.75" customHeight="1" x14ac:dyDescent="0.15">
      <c r="A378" s="65"/>
      <c r="B378" s="242"/>
      <c r="C378" s="242"/>
      <c r="D378" s="242"/>
      <c r="E378" s="242"/>
      <c r="F378" s="245"/>
      <c r="G378" s="246" t="s">
        <v>428</v>
      </c>
      <c r="H378" s="129" t="s">
        <v>566</v>
      </c>
      <c r="I378" s="68">
        <v>4500</v>
      </c>
      <c r="J378" s="68">
        <v>4000</v>
      </c>
      <c r="K378" s="61">
        <f t="shared" si="16"/>
        <v>500</v>
      </c>
      <c r="L378" s="169"/>
      <c r="M378" s="78"/>
      <c r="N378" s="78"/>
      <c r="O378" s="169"/>
      <c r="P378" s="78"/>
      <c r="Q378" s="169"/>
      <c r="R378" s="78"/>
    </row>
    <row r="379" spans="1:18" s="79" customFormat="1" ht="27.75" customHeight="1" x14ac:dyDescent="0.15">
      <c r="A379" s="65"/>
      <c r="B379" s="242"/>
      <c r="C379" s="242"/>
      <c r="D379" s="242"/>
      <c r="E379" s="242"/>
      <c r="F379" s="245"/>
      <c r="G379" s="246" t="s">
        <v>567</v>
      </c>
      <c r="H379" s="129" t="s">
        <v>568</v>
      </c>
      <c r="I379" s="68">
        <v>5980</v>
      </c>
      <c r="J379" s="68">
        <v>0</v>
      </c>
      <c r="K379" s="61">
        <f t="shared" si="16"/>
        <v>5980</v>
      </c>
      <c r="L379" s="169"/>
      <c r="M379" s="78"/>
      <c r="N379" s="78"/>
      <c r="O379" s="169"/>
      <c r="P379" s="78"/>
      <c r="Q379" s="169"/>
      <c r="R379" s="78"/>
    </row>
    <row r="380" spans="1:18" s="79" customFormat="1" ht="27.75" customHeight="1" x14ac:dyDescent="0.15">
      <c r="A380" s="65"/>
      <c r="B380" s="242"/>
      <c r="C380" s="242"/>
      <c r="D380" s="242"/>
      <c r="E380" s="242"/>
      <c r="F380" s="245"/>
      <c r="G380" s="246" t="s">
        <v>569</v>
      </c>
      <c r="H380" s="129" t="s">
        <v>570</v>
      </c>
      <c r="I380" s="68">
        <v>650</v>
      </c>
      <c r="J380" s="68">
        <v>0</v>
      </c>
      <c r="K380" s="61">
        <f t="shared" si="16"/>
        <v>650</v>
      </c>
      <c r="L380" s="169"/>
      <c r="M380" s="78"/>
      <c r="N380" s="78"/>
      <c r="O380" s="169"/>
      <c r="P380" s="78"/>
      <c r="Q380" s="169"/>
      <c r="R380" s="78"/>
    </row>
    <row r="381" spans="1:18" s="79" customFormat="1" ht="27.75" customHeight="1" x14ac:dyDescent="0.15">
      <c r="A381" s="65"/>
      <c r="B381" s="242"/>
      <c r="C381" s="242"/>
      <c r="D381" s="242"/>
      <c r="E381" s="278" t="s">
        <v>79</v>
      </c>
      <c r="F381" s="278"/>
      <c r="G381" s="278"/>
      <c r="H381" s="70"/>
      <c r="I381" s="60">
        <f>SUBTOTAL(9,I382:I385)</f>
        <v>0</v>
      </c>
      <c r="J381" s="60">
        <f>SUBTOTAL(9,J382:J385)</f>
        <v>2725</v>
      </c>
      <c r="K381" s="62">
        <f t="shared" si="16"/>
        <v>-2725</v>
      </c>
      <c r="L381" s="169"/>
      <c r="M381" s="78"/>
      <c r="N381" s="78"/>
      <c r="O381" s="169"/>
      <c r="P381" s="78"/>
      <c r="Q381" s="169"/>
      <c r="R381" s="78"/>
    </row>
    <row r="382" spans="1:18" s="79" customFormat="1" ht="27.75" customHeight="1" x14ac:dyDescent="0.15">
      <c r="A382" s="65"/>
      <c r="B382" s="242"/>
      <c r="C382" s="242"/>
      <c r="D382" s="242"/>
      <c r="E382" s="244"/>
      <c r="F382" s="286" t="s">
        <v>10</v>
      </c>
      <c r="G382" s="286"/>
      <c r="H382" s="71"/>
      <c r="I382" s="72">
        <f>SUBTOTAL(9,I383:I385)</f>
        <v>0</v>
      </c>
      <c r="J382" s="72">
        <f>SUBTOTAL(9,J383:J385)</f>
        <v>2725</v>
      </c>
      <c r="K382" s="61">
        <f t="shared" si="16"/>
        <v>-2725</v>
      </c>
      <c r="L382" s="169"/>
      <c r="M382" s="78"/>
      <c r="N382" s="78"/>
      <c r="O382" s="169"/>
      <c r="P382" s="78"/>
      <c r="Q382" s="169"/>
      <c r="R382" s="78"/>
    </row>
    <row r="383" spans="1:18" s="79" customFormat="1" ht="27.75" customHeight="1" x14ac:dyDescent="0.15">
      <c r="A383" s="65"/>
      <c r="B383" s="242"/>
      <c r="C383" s="242"/>
      <c r="D383" s="242"/>
      <c r="E383" s="64"/>
      <c r="F383" s="66"/>
      <c r="G383" s="246" t="s">
        <v>571</v>
      </c>
      <c r="H383" s="69"/>
      <c r="I383" s="68">
        <v>0</v>
      </c>
      <c r="J383" s="68">
        <v>500</v>
      </c>
      <c r="K383" s="61">
        <f t="shared" si="16"/>
        <v>-500</v>
      </c>
      <c r="L383" s="169"/>
      <c r="M383" s="78"/>
      <c r="N383" s="78"/>
      <c r="O383" s="169"/>
      <c r="P383" s="78"/>
      <c r="Q383" s="169"/>
      <c r="R383" s="78"/>
    </row>
    <row r="384" spans="1:18" s="79" customFormat="1" ht="27.75" customHeight="1" x14ac:dyDescent="0.15">
      <c r="A384" s="65"/>
      <c r="B384" s="242"/>
      <c r="C384" s="242"/>
      <c r="D384" s="242"/>
      <c r="E384" s="64"/>
      <c r="F384" s="66"/>
      <c r="G384" s="246" t="s">
        <v>225</v>
      </c>
      <c r="H384" s="69"/>
      <c r="I384" s="68">
        <v>0</v>
      </c>
      <c r="J384" s="68">
        <v>650</v>
      </c>
      <c r="K384" s="61">
        <f t="shared" si="16"/>
        <v>-650</v>
      </c>
      <c r="L384" s="169"/>
      <c r="M384" s="78"/>
      <c r="N384" s="78"/>
      <c r="O384" s="169"/>
      <c r="P384" s="78"/>
      <c r="Q384" s="169"/>
      <c r="R384" s="78"/>
    </row>
    <row r="385" spans="1:18" s="79" customFormat="1" ht="27.75" customHeight="1" x14ac:dyDescent="0.15">
      <c r="A385" s="65"/>
      <c r="B385" s="242"/>
      <c r="C385" s="242"/>
      <c r="D385" s="242"/>
      <c r="E385" s="64"/>
      <c r="F385" s="66"/>
      <c r="G385" s="246" t="s">
        <v>572</v>
      </c>
      <c r="H385" s="69"/>
      <c r="I385" s="68">
        <v>0</v>
      </c>
      <c r="J385" s="68">
        <v>1575</v>
      </c>
      <c r="K385" s="61">
        <f t="shared" si="16"/>
        <v>-1575</v>
      </c>
      <c r="L385" s="169"/>
      <c r="M385" s="78"/>
      <c r="N385" s="78"/>
      <c r="O385" s="169"/>
      <c r="P385" s="78"/>
      <c r="Q385" s="169"/>
      <c r="R385" s="78"/>
    </row>
    <row r="386" spans="1:18" s="79" customFormat="1" ht="27.75" customHeight="1" x14ac:dyDescent="0.15">
      <c r="A386" s="65"/>
      <c r="B386" s="242"/>
      <c r="C386" s="242"/>
      <c r="D386" s="242"/>
      <c r="E386" s="280" t="s">
        <v>8</v>
      </c>
      <c r="F386" s="281"/>
      <c r="G386" s="282"/>
      <c r="H386" s="128"/>
      <c r="I386" s="60">
        <f>SUBTOTAL(9,I387:I389)</f>
        <v>3575</v>
      </c>
      <c r="J386" s="60">
        <f>SUBTOTAL(9,J387:J389)</f>
        <v>2000</v>
      </c>
      <c r="K386" s="62">
        <f t="shared" si="16"/>
        <v>1575</v>
      </c>
      <c r="L386" s="169"/>
      <c r="M386" s="78"/>
      <c r="N386" s="78"/>
      <c r="O386" s="169"/>
      <c r="P386" s="78"/>
      <c r="Q386" s="169"/>
      <c r="R386" s="78"/>
    </row>
    <row r="387" spans="1:18" s="79" customFormat="1" ht="27.75" customHeight="1" x14ac:dyDescent="0.15">
      <c r="A387" s="65"/>
      <c r="B387" s="242"/>
      <c r="C387" s="242"/>
      <c r="D387" s="242"/>
      <c r="E387" s="242"/>
      <c r="F387" s="286" t="s">
        <v>152</v>
      </c>
      <c r="G387" s="284"/>
      <c r="H387" s="50"/>
      <c r="I387" s="72">
        <f>SUBTOTAL(9,I388:I389)</f>
        <v>3575</v>
      </c>
      <c r="J387" s="72">
        <f>SUBTOTAL(9,J388:J389)</f>
        <v>2000</v>
      </c>
      <c r="K387" s="61">
        <f t="shared" si="16"/>
        <v>1575</v>
      </c>
      <c r="L387" s="169"/>
      <c r="M387" s="78"/>
      <c r="N387" s="78"/>
      <c r="O387" s="169"/>
      <c r="P387" s="78"/>
      <c r="Q387" s="169"/>
      <c r="R387" s="78"/>
    </row>
    <row r="388" spans="1:18" s="79" customFormat="1" ht="27.75" customHeight="1" x14ac:dyDescent="0.15">
      <c r="A388" s="65"/>
      <c r="B388" s="242"/>
      <c r="C388" s="242"/>
      <c r="D388" s="242"/>
      <c r="E388" s="242"/>
      <c r="F388" s="245"/>
      <c r="G388" s="246" t="s">
        <v>573</v>
      </c>
      <c r="H388" s="67" t="s">
        <v>574</v>
      </c>
      <c r="I388" s="68">
        <v>1575</v>
      </c>
      <c r="J388" s="68">
        <v>0</v>
      </c>
      <c r="K388" s="61">
        <f t="shared" ref="K388" si="22">SUM(I388-J388)</f>
        <v>1575</v>
      </c>
      <c r="L388" s="169"/>
      <c r="M388" s="78"/>
      <c r="N388" s="78"/>
      <c r="O388" s="169"/>
      <c r="P388" s="78"/>
      <c r="Q388" s="169"/>
      <c r="R388" s="78"/>
    </row>
    <row r="389" spans="1:18" s="79" customFormat="1" ht="27.75" customHeight="1" x14ac:dyDescent="0.15">
      <c r="A389" s="65"/>
      <c r="B389" s="242"/>
      <c r="C389" s="242"/>
      <c r="D389" s="242"/>
      <c r="E389" s="242"/>
      <c r="F389" s="245"/>
      <c r="G389" s="246" t="s">
        <v>575</v>
      </c>
      <c r="H389" s="67" t="s">
        <v>576</v>
      </c>
      <c r="I389" s="68">
        <v>2000</v>
      </c>
      <c r="J389" s="68">
        <v>2000</v>
      </c>
      <c r="K389" s="61">
        <f t="shared" si="16"/>
        <v>0</v>
      </c>
      <c r="L389" s="169"/>
      <c r="M389" s="78"/>
      <c r="N389" s="78"/>
      <c r="O389" s="169"/>
      <c r="P389" s="78"/>
      <c r="Q389" s="169"/>
      <c r="R389" s="78"/>
    </row>
    <row r="390" spans="1:18" s="78" customFormat="1" ht="27.75" customHeight="1" x14ac:dyDescent="0.15">
      <c r="A390" s="65"/>
      <c r="B390" s="242"/>
      <c r="C390" s="242"/>
      <c r="D390" s="278" t="s">
        <v>771</v>
      </c>
      <c r="E390" s="278"/>
      <c r="F390" s="278"/>
      <c r="G390" s="278"/>
      <c r="H390" s="130" t="s">
        <v>845</v>
      </c>
      <c r="I390" s="60">
        <f>SUBTOTAL(9,I391:I415)</f>
        <v>95000</v>
      </c>
      <c r="J390" s="60">
        <f>SUBTOTAL(9,J391:J415)</f>
        <v>135000</v>
      </c>
      <c r="K390" s="62">
        <f t="shared" ref="K390:K415" si="23">SUM(I390-J390)</f>
        <v>-40000</v>
      </c>
      <c r="L390" s="200"/>
      <c r="M390" s="201"/>
    </row>
    <row r="391" spans="1:18" s="78" customFormat="1" ht="27.75" customHeight="1" x14ac:dyDescent="0.15">
      <c r="A391" s="65"/>
      <c r="B391" s="242"/>
      <c r="C391" s="242"/>
      <c r="D391" s="244"/>
      <c r="E391" s="280" t="s">
        <v>772</v>
      </c>
      <c r="F391" s="281"/>
      <c r="G391" s="282"/>
      <c r="H391" s="70"/>
      <c r="I391" s="60">
        <f>SUBTOTAL(9,I392:I393)</f>
        <v>63600</v>
      </c>
      <c r="J391" s="60">
        <f>SUBTOTAL(9,J392:J393)</f>
        <v>16560</v>
      </c>
      <c r="K391" s="62">
        <f t="shared" si="23"/>
        <v>47040</v>
      </c>
      <c r="L391" s="200"/>
      <c r="M391" s="201"/>
    </row>
    <row r="392" spans="1:18" s="78" customFormat="1" ht="27.75" customHeight="1" x14ac:dyDescent="0.15">
      <c r="A392" s="65"/>
      <c r="B392" s="242"/>
      <c r="C392" s="242"/>
      <c r="D392" s="242"/>
      <c r="E392" s="244"/>
      <c r="F392" s="283" t="s">
        <v>773</v>
      </c>
      <c r="G392" s="284"/>
      <c r="H392" s="71"/>
      <c r="I392" s="72">
        <f>SUBTOTAL(9,I393:I393)</f>
        <v>63600</v>
      </c>
      <c r="J392" s="72">
        <f>SUBTOTAL(9,J393:J393)</f>
        <v>16560</v>
      </c>
      <c r="K392" s="57">
        <f t="shared" si="23"/>
        <v>47040</v>
      </c>
      <c r="L392" s="200"/>
      <c r="M392" s="201"/>
    </row>
    <row r="393" spans="1:18" s="78" customFormat="1" ht="27.75" customHeight="1" x14ac:dyDescent="0.15">
      <c r="A393" s="63"/>
      <c r="B393" s="64"/>
      <c r="C393" s="64"/>
      <c r="D393" s="64"/>
      <c r="E393" s="64"/>
      <c r="F393" s="66"/>
      <c r="G393" s="249" t="s">
        <v>721</v>
      </c>
      <c r="H393" s="69" t="s">
        <v>787</v>
      </c>
      <c r="I393" s="68">
        <v>63600</v>
      </c>
      <c r="J393" s="68">
        <v>16560</v>
      </c>
      <c r="K393" s="61">
        <f t="shared" si="23"/>
        <v>47040</v>
      </c>
      <c r="L393" s="200"/>
      <c r="M393" s="201"/>
    </row>
    <row r="394" spans="1:18" s="78" customFormat="1" ht="27.75" customHeight="1" x14ac:dyDescent="0.15">
      <c r="A394" s="65"/>
      <c r="B394" s="242"/>
      <c r="C394" s="242"/>
      <c r="D394" s="242"/>
      <c r="E394" s="278" t="s">
        <v>774</v>
      </c>
      <c r="F394" s="278"/>
      <c r="G394" s="278"/>
      <c r="H394" s="70"/>
      <c r="I394" s="60">
        <f>SUBTOTAL(9,I403:I412)</f>
        <v>25100</v>
      </c>
      <c r="J394" s="60">
        <f>SUBTOTAL(9,J403:J412)</f>
        <v>100240</v>
      </c>
      <c r="K394" s="62">
        <f t="shared" ref="K394:K402" si="24">SUM(I394-J394)</f>
        <v>-75140</v>
      </c>
      <c r="L394" s="200"/>
      <c r="M394" s="201"/>
    </row>
    <row r="395" spans="1:18" s="78" customFormat="1" ht="27.75" customHeight="1" x14ac:dyDescent="0.15">
      <c r="A395" s="65"/>
      <c r="B395" s="242"/>
      <c r="C395" s="242"/>
      <c r="D395" s="242"/>
      <c r="E395" s="244"/>
      <c r="F395" s="286" t="s">
        <v>775</v>
      </c>
      <c r="G395" s="286"/>
      <c r="H395" s="71"/>
      <c r="I395" s="72">
        <f>SUBTOTAL(9,I396:I402)</f>
        <v>5700</v>
      </c>
      <c r="J395" s="72">
        <f>SUBTOTAL(9,J396:J402)</f>
        <v>15200</v>
      </c>
      <c r="K395" s="61">
        <f t="shared" si="24"/>
        <v>-9500</v>
      </c>
      <c r="L395" s="200"/>
      <c r="M395" s="201"/>
    </row>
    <row r="396" spans="1:18" s="78" customFormat="1" ht="27.75" customHeight="1" x14ac:dyDescent="0.15">
      <c r="A396" s="63"/>
      <c r="B396" s="64"/>
      <c r="C396" s="64"/>
      <c r="D396" s="64"/>
      <c r="E396" s="64"/>
      <c r="F396" s="66"/>
      <c r="G396" s="246" t="s">
        <v>776</v>
      </c>
      <c r="H396" s="67"/>
      <c r="I396" s="68">
        <v>0</v>
      </c>
      <c r="J396" s="68">
        <v>2000</v>
      </c>
      <c r="K396" s="61">
        <f t="shared" si="24"/>
        <v>-2000</v>
      </c>
      <c r="L396" s="200"/>
      <c r="M396" s="201"/>
    </row>
    <row r="397" spans="1:18" s="78" customFormat="1" ht="27.75" customHeight="1" x14ac:dyDescent="0.15">
      <c r="A397" s="63"/>
      <c r="B397" s="64"/>
      <c r="C397" s="64"/>
      <c r="D397" s="64"/>
      <c r="E397" s="64"/>
      <c r="F397" s="66"/>
      <c r="G397" s="246" t="s">
        <v>788</v>
      </c>
      <c r="H397" s="67" t="s">
        <v>722</v>
      </c>
      <c r="I397" s="68">
        <v>900</v>
      </c>
      <c r="J397" s="68">
        <v>0</v>
      </c>
      <c r="K397" s="61">
        <f>SUM(I397-J397)</f>
        <v>900</v>
      </c>
      <c r="L397" s="200"/>
      <c r="M397" s="201"/>
    </row>
    <row r="398" spans="1:18" s="79" customFormat="1" ht="27.75" customHeight="1" x14ac:dyDescent="0.15">
      <c r="A398" s="65"/>
      <c r="B398" s="64"/>
      <c r="C398" s="64"/>
      <c r="D398" s="242"/>
      <c r="E398" s="242"/>
      <c r="F398" s="245"/>
      <c r="G398" s="246" t="s">
        <v>777</v>
      </c>
      <c r="H398" s="67"/>
      <c r="I398" s="68">
        <f>SUBTOTAL(9,I399:I402)</f>
        <v>4800</v>
      </c>
      <c r="J398" s="68">
        <f>SUBTOTAL(9,J399:J402)</f>
        <v>13200</v>
      </c>
      <c r="K398" s="61">
        <f t="shared" si="24"/>
        <v>-8400</v>
      </c>
      <c r="L398" s="202"/>
      <c r="M398" s="203"/>
    </row>
    <row r="399" spans="1:18" s="79" customFormat="1" ht="27.75" customHeight="1" x14ac:dyDescent="0.15">
      <c r="A399" s="65"/>
      <c r="B399" s="242"/>
      <c r="C399" s="242"/>
      <c r="D399" s="242"/>
      <c r="E399" s="242"/>
      <c r="F399" s="245"/>
      <c r="G399" s="246" t="s">
        <v>778</v>
      </c>
      <c r="H399" s="67"/>
      <c r="I399" s="68">
        <v>0</v>
      </c>
      <c r="J399" s="68">
        <v>6000</v>
      </c>
      <c r="K399" s="61">
        <f t="shared" si="24"/>
        <v>-6000</v>
      </c>
      <c r="L399" s="202"/>
      <c r="M399" s="203"/>
    </row>
    <row r="400" spans="1:18" s="81" customFormat="1" ht="27.75" customHeight="1" x14ac:dyDescent="0.15">
      <c r="A400" s="65"/>
      <c r="B400" s="64"/>
      <c r="C400" s="64"/>
      <c r="D400" s="242"/>
      <c r="E400" s="242"/>
      <c r="F400" s="245"/>
      <c r="G400" s="246" t="s">
        <v>724</v>
      </c>
      <c r="H400" s="67" t="s">
        <v>789</v>
      </c>
      <c r="I400" s="68">
        <v>2400</v>
      </c>
      <c r="J400" s="68">
        <v>2400</v>
      </c>
      <c r="K400" s="61">
        <f t="shared" si="24"/>
        <v>0</v>
      </c>
      <c r="L400" s="204"/>
      <c r="M400" s="205"/>
    </row>
    <row r="401" spans="1:17" s="81" customFormat="1" ht="27.75" customHeight="1" x14ac:dyDescent="0.15">
      <c r="A401" s="65"/>
      <c r="B401" s="64"/>
      <c r="C401" s="64"/>
      <c r="D401" s="242"/>
      <c r="E401" s="242"/>
      <c r="F401" s="245"/>
      <c r="G401" s="246" t="s">
        <v>725</v>
      </c>
      <c r="H401" s="67" t="s">
        <v>789</v>
      </c>
      <c r="I401" s="68">
        <v>2400</v>
      </c>
      <c r="J401" s="68">
        <v>0</v>
      </c>
      <c r="K401" s="61">
        <f t="shared" si="24"/>
        <v>2400</v>
      </c>
      <c r="L401" s="204"/>
      <c r="M401" s="205"/>
    </row>
    <row r="402" spans="1:17" s="79" customFormat="1" ht="27.75" customHeight="1" x14ac:dyDescent="0.15">
      <c r="A402" s="63"/>
      <c r="B402" s="64"/>
      <c r="C402" s="64"/>
      <c r="D402" s="64"/>
      <c r="E402" s="64"/>
      <c r="F402" s="66"/>
      <c r="G402" s="246" t="s">
        <v>779</v>
      </c>
      <c r="H402" s="67"/>
      <c r="I402" s="68">
        <v>0</v>
      </c>
      <c r="J402" s="68">
        <v>4800</v>
      </c>
      <c r="K402" s="61">
        <f t="shared" si="24"/>
        <v>-4800</v>
      </c>
      <c r="L402" s="202"/>
      <c r="M402" s="203"/>
    </row>
    <row r="403" spans="1:17" s="83" customFormat="1" ht="27.75" customHeight="1" x14ac:dyDescent="0.15">
      <c r="A403" s="65"/>
      <c r="B403" s="242"/>
      <c r="C403" s="242"/>
      <c r="D403" s="242"/>
      <c r="E403" s="242"/>
      <c r="F403" s="287" t="s">
        <v>780</v>
      </c>
      <c r="G403" s="288"/>
      <c r="H403" s="124"/>
      <c r="I403" s="68">
        <f>SUBTOTAL(9,I404:I412)</f>
        <v>25100</v>
      </c>
      <c r="J403" s="68">
        <f>SUBTOTAL(9,J404:J412)</f>
        <v>100240</v>
      </c>
      <c r="K403" s="61">
        <f t="shared" si="23"/>
        <v>-75140</v>
      </c>
      <c r="L403" s="206"/>
      <c r="M403" s="207"/>
    </row>
    <row r="404" spans="1:17" s="78" customFormat="1" ht="27.75" customHeight="1" x14ac:dyDescent="0.15">
      <c r="A404" s="63"/>
      <c r="B404" s="64"/>
      <c r="C404" s="64"/>
      <c r="D404" s="64"/>
      <c r="E404" s="64"/>
      <c r="F404" s="66"/>
      <c r="G404" s="246" t="s">
        <v>726</v>
      </c>
      <c r="H404" s="67"/>
      <c r="I404" s="68">
        <f>SUBTOTAL(9,I405:I408)</f>
        <v>17100</v>
      </c>
      <c r="J404" s="68">
        <f>SUBTOTAL(9,J405:J408)</f>
        <v>73440</v>
      </c>
      <c r="K404" s="61">
        <f t="shared" si="23"/>
        <v>-56340</v>
      </c>
      <c r="L404" s="208"/>
      <c r="M404" s="201"/>
    </row>
    <row r="405" spans="1:17" s="81" customFormat="1" ht="27.75" customHeight="1" x14ac:dyDescent="0.15">
      <c r="A405" s="65"/>
      <c r="B405" s="64"/>
      <c r="C405" s="64"/>
      <c r="D405" s="64"/>
      <c r="E405" s="64"/>
      <c r="F405" s="66"/>
      <c r="G405" s="246" t="s">
        <v>724</v>
      </c>
      <c r="H405" s="67" t="s">
        <v>790</v>
      </c>
      <c r="I405" s="132">
        <v>900</v>
      </c>
      <c r="J405" s="68">
        <v>35700</v>
      </c>
      <c r="K405" s="133">
        <f t="shared" ref="K405:K410" si="25">SUM(I405-J405)</f>
        <v>-34800</v>
      </c>
      <c r="L405" s="204"/>
      <c r="M405" s="209"/>
    </row>
    <row r="406" spans="1:17" s="81" customFormat="1" ht="27.75" customHeight="1" x14ac:dyDescent="0.15">
      <c r="A406" s="65"/>
      <c r="B406" s="64"/>
      <c r="C406" s="64"/>
      <c r="D406" s="64"/>
      <c r="E406" s="64"/>
      <c r="F406" s="66"/>
      <c r="G406" s="246" t="s">
        <v>725</v>
      </c>
      <c r="H406" s="67" t="s">
        <v>790</v>
      </c>
      <c r="I406" s="132">
        <v>900</v>
      </c>
      <c r="J406" s="68">
        <v>0</v>
      </c>
      <c r="K406" s="133">
        <f t="shared" si="25"/>
        <v>900</v>
      </c>
      <c r="L406" s="204"/>
      <c r="M406" s="209"/>
    </row>
    <row r="407" spans="1:17" s="78" customFormat="1" ht="27.75" customHeight="1" x14ac:dyDescent="0.15">
      <c r="A407" s="63"/>
      <c r="B407" s="64"/>
      <c r="C407" s="64"/>
      <c r="D407" s="64"/>
      <c r="E407" s="64"/>
      <c r="F407" s="66"/>
      <c r="G407" s="246" t="s">
        <v>779</v>
      </c>
      <c r="H407" s="67"/>
      <c r="I407" s="68">
        <v>0</v>
      </c>
      <c r="J407" s="68">
        <v>14250</v>
      </c>
      <c r="K407" s="61">
        <f t="shared" si="25"/>
        <v>-14250</v>
      </c>
      <c r="L407" s="200"/>
    </row>
    <row r="408" spans="1:17" s="78" customFormat="1" ht="27.75" customHeight="1" x14ac:dyDescent="0.15">
      <c r="A408" s="65"/>
      <c r="B408" s="64"/>
      <c r="C408" s="64"/>
      <c r="D408" s="64"/>
      <c r="E408" s="64"/>
      <c r="F408" s="66"/>
      <c r="G408" s="246" t="s">
        <v>778</v>
      </c>
      <c r="H408" s="67" t="s">
        <v>723</v>
      </c>
      <c r="I408" s="131">
        <v>15300</v>
      </c>
      <c r="J408" s="131">
        <v>23490</v>
      </c>
      <c r="K408" s="61">
        <f t="shared" si="25"/>
        <v>-8190</v>
      </c>
      <c r="L408" s="200"/>
    </row>
    <row r="409" spans="1:17" s="78" customFormat="1" ht="27.75" customHeight="1" x14ac:dyDescent="0.15">
      <c r="A409" s="63"/>
      <c r="B409" s="242"/>
      <c r="C409" s="242"/>
      <c r="D409" s="64"/>
      <c r="E409" s="64"/>
      <c r="F409" s="66"/>
      <c r="G409" s="246" t="s">
        <v>728</v>
      </c>
      <c r="H409" s="67" t="s">
        <v>727</v>
      </c>
      <c r="I409" s="68">
        <v>8000</v>
      </c>
      <c r="J409" s="68">
        <v>12000</v>
      </c>
      <c r="K409" s="61">
        <f t="shared" si="25"/>
        <v>-4000</v>
      </c>
      <c r="L409" s="200"/>
      <c r="M409" s="201"/>
    </row>
    <row r="410" spans="1:17" s="78" customFormat="1" ht="27.75" customHeight="1" x14ac:dyDescent="0.15">
      <c r="A410" s="63"/>
      <c r="B410" s="242"/>
      <c r="C410" s="242"/>
      <c r="D410" s="64"/>
      <c r="E410" s="64"/>
      <c r="F410" s="66"/>
      <c r="G410" s="246" t="s">
        <v>781</v>
      </c>
      <c r="H410" s="67"/>
      <c r="I410" s="68">
        <v>0</v>
      </c>
      <c r="J410" s="68">
        <v>8000</v>
      </c>
      <c r="K410" s="61">
        <f t="shared" si="25"/>
        <v>-8000</v>
      </c>
      <c r="L410" s="200"/>
      <c r="M410" s="201"/>
    </row>
    <row r="411" spans="1:17" s="78" customFormat="1" ht="27.75" customHeight="1" x14ac:dyDescent="0.15">
      <c r="A411" s="63"/>
      <c r="B411" s="64"/>
      <c r="C411" s="64"/>
      <c r="D411" s="64"/>
      <c r="E411" s="64"/>
      <c r="F411" s="66"/>
      <c r="G411" s="246" t="s">
        <v>782</v>
      </c>
      <c r="H411" s="67"/>
      <c r="I411" s="68">
        <v>0</v>
      </c>
      <c r="J411" s="68">
        <v>1800</v>
      </c>
      <c r="K411" s="61">
        <f t="shared" si="23"/>
        <v>-1800</v>
      </c>
      <c r="L411" s="200"/>
      <c r="M411" s="201"/>
    </row>
    <row r="412" spans="1:17" s="78" customFormat="1" ht="27.75" customHeight="1" x14ac:dyDescent="0.15">
      <c r="A412" s="63"/>
      <c r="B412" s="64"/>
      <c r="C412" s="64"/>
      <c r="D412" s="64"/>
      <c r="E412" s="64"/>
      <c r="F412" s="66"/>
      <c r="G412" s="246" t="s">
        <v>783</v>
      </c>
      <c r="H412" s="67"/>
      <c r="I412" s="68">
        <v>0</v>
      </c>
      <c r="J412" s="68">
        <v>5000</v>
      </c>
      <c r="K412" s="61">
        <f t="shared" si="23"/>
        <v>-5000</v>
      </c>
      <c r="L412" s="200"/>
      <c r="M412" s="201"/>
    </row>
    <row r="413" spans="1:17" s="78" customFormat="1" ht="27.75" customHeight="1" x14ac:dyDescent="0.15">
      <c r="A413" s="65"/>
      <c r="B413" s="242"/>
      <c r="C413" s="242"/>
      <c r="D413" s="242"/>
      <c r="E413" s="278" t="s">
        <v>784</v>
      </c>
      <c r="F413" s="278"/>
      <c r="G413" s="278"/>
      <c r="H413" s="70"/>
      <c r="I413" s="60">
        <f>SUBTOTAL(9,I414:I415)</f>
        <v>600</v>
      </c>
      <c r="J413" s="60">
        <f>SUBTOTAL(9,J414:J415)</f>
        <v>3000</v>
      </c>
      <c r="K413" s="62">
        <f t="shared" si="23"/>
        <v>-2400</v>
      </c>
      <c r="L413" s="200"/>
      <c r="M413" s="201"/>
    </row>
    <row r="414" spans="1:17" s="78" customFormat="1" ht="27.75" customHeight="1" x14ac:dyDescent="0.15">
      <c r="A414" s="65"/>
      <c r="B414" s="242"/>
      <c r="C414" s="242"/>
      <c r="D414" s="242"/>
      <c r="E414" s="244"/>
      <c r="F414" s="286" t="s">
        <v>785</v>
      </c>
      <c r="G414" s="286"/>
      <c r="H414" s="71"/>
      <c r="I414" s="72">
        <f>SUBTOTAL(9,I415:I415)</f>
        <v>600</v>
      </c>
      <c r="J414" s="72">
        <f>SUBTOTAL(9,J415:J415)</f>
        <v>3000</v>
      </c>
      <c r="K414" s="57">
        <f t="shared" si="23"/>
        <v>-2400</v>
      </c>
      <c r="L414" s="200"/>
      <c r="M414" s="201"/>
    </row>
    <row r="415" spans="1:17" s="78" customFormat="1" ht="27.75" customHeight="1" x14ac:dyDescent="0.15">
      <c r="A415" s="63"/>
      <c r="B415" s="64"/>
      <c r="C415" s="64"/>
      <c r="D415" s="64"/>
      <c r="E415" s="64"/>
      <c r="F415" s="66"/>
      <c r="G415" s="246" t="s">
        <v>786</v>
      </c>
      <c r="H415" s="67" t="s">
        <v>729</v>
      </c>
      <c r="I415" s="68">
        <v>600</v>
      </c>
      <c r="J415" s="68">
        <v>3000</v>
      </c>
      <c r="K415" s="61">
        <f t="shared" si="23"/>
        <v>-2400</v>
      </c>
      <c r="L415" s="200"/>
      <c r="M415" s="201"/>
    </row>
    <row r="416" spans="1:17" s="78" customFormat="1" ht="27.75" customHeight="1" x14ac:dyDescent="0.15">
      <c r="A416" s="65"/>
      <c r="B416" s="242"/>
      <c r="C416" s="242"/>
      <c r="D416" s="278" t="s">
        <v>581</v>
      </c>
      <c r="E416" s="278"/>
      <c r="F416" s="278"/>
      <c r="G416" s="278"/>
      <c r="H416" s="70"/>
      <c r="I416" s="60">
        <f>SUBTOTAL(9,I417:I421)</f>
        <v>82800</v>
      </c>
      <c r="J416" s="60">
        <f>SUBTOTAL(9,J417:J421)</f>
        <v>78000</v>
      </c>
      <c r="K416" s="62">
        <f t="shared" ref="K416:K424" si="26">SUM(I416-J416)</f>
        <v>4800</v>
      </c>
      <c r="O416" s="169"/>
      <c r="Q416" s="169"/>
    </row>
    <row r="417" spans="1:18" s="78" customFormat="1" ht="27.75" customHeight="1" x14ac:dyDescent="0.15">
      <c r="A417" s="65"/>
      <c r="B417" s="242"/>
      <c r="C417" s="242"/>
      <c r="D417" s="242"/>
      <c r="E417" s="278" t="s">
        <v>579</v>
      </c>
      <c r="F417" s="278"/>
      <c r="G417" s="278"/>
      <c r="H417" s="70"/>
      <c r="I417" s="60">
        <f>SUBTOTAL(9,I418:I421)</f>
        <v>82800</v>
      </c>
      <c r="J417" s="60">
        <f>SUBTOTAL(9,J418:J421)</f>
        <v>78000</v>
      </c>
      <c r="K417" s="61">
        <f t="shared" si="26"/>
        <v>4800</v>
      </c>
      <c r="O417" s="169"/>
      <c r="Q417" s="169"/>
    </row>
    <row r="418" spans="1:18" s="78" customFormat="1" ht="27.75" customHeight="1" x14ac:dyDescent="0.15">
      <c r="A418" s="65"/>
      <c r="B418" s="242"/>
      <c r="C418" s="242"/>
      <c r="D418" s="242"/>
      <c r="E418" s="244"/>
      <c r="F418" s="286" t="s">
        <v>580</v>
      </c>
      <c r="G418" s="286"/>
      <c r="H418" s="71"/>
      <c r="I418" s="72">
        <f>SUBTOTAL(9,I419:I421)</f>
        <v>82800</v>
      </c>
      <c r="J418" s="72">
        <f>SUBTOTAL(9,J419:J421)</f>
        <v>78000</v>
      </c>
      <c r="K418" s="57">
        <f t="shared" si="26"/>
        <v>4800</v>
      </c>
      <c r="O418" s="169"/>
      <c r="Q418" s="169"/>
    </row>
    <row r="419" spans="1:18" s="78" customFormat="1" ht="27.75" customHeight="1" x14ac:dyDescent="0.15">
      <c r="A419" s="65"/>
      <c r="B419" s="242"/>
      <c r="C419" s="242"/>
      <c r="D419" s="242"/>
      <c r="E419" s="242"/>
      <c r="F419" s="245"/>
      <c r="G419" s="246" t="s">
        <v>582</v>
      </c>
      <c r="H419" s="67" t="s">
        <v>583</v>
      </c>
      <c r="I419" s="68">
        <v>50400</v>
      </c>
      <c r="J419" s="68">
        <v>43200</v>
      </c>
      <c r="K419" s="61">
        <f>SUM(I419-J419)</f>
        <v>7200</v>
      </c>
      <c r="L419" s="78">
        <v>18</v>
      </c>
      <c r="M419" s="78" t="s">
        <v>653</v>
      </c>
      <c r="O419" s="169"/>
      <c r="Q419" s="169"/>
    </row>
    <row r="420" spans="1:18" s="78" customFormat="1" ht="27.75" customHeight="1" x14ac:dyDescent="0.15">
      <c r="A420" s="65"/>
      <c r="B420" s="242"/>
      <c r="C420" s="242"/>
      <c r="D420" s="242"/>
      <c r="E420" s="242"/>
      <c r="F420" s="245"/>
      <c r="G420" s="246" t="s">
        <v>584</v>
      </c>
      <c r="H420" s="67" t="s">
        <v>585</v>
      </c>
      <c r="I420" s="68">
        <v>1200</v>
      </c>
      <c r="J420" s="68">
        <v>3600</v>
      </c>
      <c r="K420" s="61">
        <f t="shared" si="26"/>
        <v>-2400</v>
      </c>
      <c r="L420" s="78">
        <v>3</v>
      </c>
      <c r="M420" s="78" t="s">
        <v>654</v>
      </c>
      <c r="O420" s="169"/>
      <c r="Q420" s="169"/>
    </row>
    <row r="421" spans="1:18" s="81" customFormat="1" ht="27.75" customHeight="1" x14ac:dyDescent="0.15">
      <c r="A421" s="63"/>
      <c r="B421" s="64"/>
      <c r="C421" s="64"/>
      <c r="D421" s="64"/>
      <c r="E421" s="64"/>
      <c r="F421" s="245"/>
      <c r="G421" s="246" t="s">
        <v>586</v>
      </c>
      <c r="H421" s="67" t="s">
        <v>587</v>
      </c>
      <c r="I421" s="68">
        <v>31200</v>
      </c>
      <c r="J421" s="68">
        <v>31200</v>
      </c>
      <c r="K421" s="48">
        <f t="shared" si="26"/>
        <v>0</v>
      </c>
      <c r="L421" s="78">
        <v>26</v>
      </c>
      <c r="M421" s="78" t="s">
        <v>655</v>
      </c>
      <c r="N421" s="78"/>
      <c r="O421" s="169"/>
      <c r="P421" s="78"/>
      <c r="Q421" s="169"/>
      <c r="R421" s="78"/>
    </row>
    <row r="422" spans="1:18" s="83" customFormat="1" ht="27.75" customHeight="1" x14ac:dyDescent="0.15">
      <c r="A422" s="65"/>
      <c r="B422" s="242"/>
      <c r="C422" s="242"/>
      <c r="D422" s="278" t="s">
        <v>588</v>
      </c>
      <c r="E422" s="278"/>
      <c r="F422" s="278"/>
      <c r="G422" s="278"/>
      <c r="H422" s="70"/>
      <c r="I422" s="60">
        <f>SUBTOTAL(9,I423:I425)</f>
        <v>30000</v>
      </c>
      <c r="J422" s="60">
        <f>SUBTOTAL(9,J423:J425)</f>
        <v>0</v>
      </c>
      <c r="K422" s="62">
        <f t="shared" si="26"/>
        <v>30000</v>
      </c>
      <c r="O422" s="210"/>
      <c r="Q422" s="210"/>
    </row>
    <row r="423" spans="1:18" s="83" customFormat="1" ht="27.75" customHeight="1" x14ac:dyDescent="0.15">
      <c r="A423" s="65"/>
      <c r="B423" s="242"/>
      <c r="C423" s="242"/>
      <c r="D423" s="242"/>
      <c r="E423" s="278" t="s">
        <v>579</v>
      </c>
      <c r="F423" s="278"/>
      <c r="G423" s="278"/>
      <c r="H423" s="70"/>
      <c r="I423" s="60">
        <f>SUBTOTAL(9,I424:I425)</f>
        <v>30000</v>
      </c>
      <c r="J423" s="60">
        <f>SUBTOTAL(9,J424:J425)</f>
        <v>0</v>
      </c>
      <c r="K423" s="61">
        <f t="shared" si="26"/>
        <v>30000</v>
      </c>
      <c r="O423" s="210"/>
      <c r="Q423" s="210"/>
    </row>
    <row r="424" spans="1:18" s="83" customFormat="1" ht="27.75" customHeight="1" x14ac:dyDescent="0.15">
      <c r="A424" s="65"/>
      <c r="B424" s="242"/>
      <c r="C424" s="242"/>
      <c r="D424" s="242"/>
      <c r="E424" s="244"/>
      <c r="F424" s="286" t="s">
        <v>580</v>
      </c>
      <c r="G424" s="286"/>
      <c r="H424" s="71"/>
      <c r="I424" s="72">
        <f>SUBTOTAL(9,I425:I425)</f>
        <v>30000</v>
      </c>
      <c r="J424" s="72">
        <f>SUBTOTAL(9,J425:J425)</f>
        <v>0</v>
      </c>
      <c r="K424" s="57">
        <f t="shared" si="26"/>
        <v>30000</v>
      </c>
      <c r="O424" s="210"/>
      <c r="Q424" s="210"/>
    </row>
    <row r="425" spans="1:18" s="83" customFormat="1" ht="27.75" customHeight="1" x14ac:dyDescent="0.15">
      <c r="A425" s="65"/>
      <c r="B425" s="242"/>
      <c r="C425" s="242"/>
      <c r="D425" s="242"/>
      <c r="E425" s="242"/>
      <c r="F425" s="245"/>
      <c r="G425" s="246" t="s">
        <v>589</v>
      </c>
      <c r="H425" s="67" t="s">
        <v>841</v>
      </c>
      <c r="I425" s="68">
        <v>30000</v>
      </c>
      <c r="J425" s="68">
        <v>0</v>
      </c>
      <c r="K425" s="61">
        <f>SUM(I425-J425)</f>
        <v>30000</v>
      </c>
      <c r="O425" s="210"/>
      <c r="Q425" s="210"/>
    </row>
    <row r="426" spans="1:18" s="37" customFormat="1" ht="27.75" customHeight="1" x14ac:dyDescent="0.15">
      <c r="A426" s="65"/>
      <c r="B426" s="242"/>
      <c r="C426" s="278" t="s">
        <v>590</v>
      </c>
      <c r="D426" s="278"/>
      <c r="E426" s="278"/>
      <c r="F426" s="278"/>
      <c r="G426" s="278"/>
      <c r="H426" s="46"/>
      <c r="I426" s="60">
        <f>SUBTOTAL(9,I427:I442)</f>
        <v>123700</v>
      </c>
      <c r="J426" s="60">
        <f>SUBTOTAL(9,J427:J442)</f>
        <v>123700</v>
      </c>
      <c r="K426" s="62">
        <f t="shared" ref="K426:K489" si="27">SUM(I426-J426)</f>
        <v>0</v>
      </c>
      <c r="L426" s="78"/>
      <c r="M426" s="78"/>
      <c r="N426" s="78"/>
      <c r="O426" s="169"/>
      <c r="P426" s="78"/>
      <c r="Q426" s="169"/>
      <c r="R426" s="78"/>
    </row>
    <row r="427" spans="1:18" s="78" customFormat="1" ht="27.75" customHeight="1" x14ac:dyDescent="0.15">
      <c r="A427" s="63"/>
      <c r="B427" s="64"/>
      <c r="C427" s="134"/>
      <c r="D427" s="280" t="s">
        <v>591</v>
      </c>
      <c r="E427" s="281"/>
      <c r="F427" s="281"/>
      <c r="G427" s="282"/>
      <c r="H427" s="46"/>
      <c r="I427" s="60">
        <f>SUBTOTAL(9,I428:I430)</f>
        <v>58800</v>
      </c>
      <c r="J427" s="60">
        <f>SUBTOTAL(9,J428:J430)</f>
        <v>58800</v>
      </c>
      <c r="K427" s="62">
        <f>SUM(I427-J427)</f>
        <v>0</v>
      </c>
      <c r="O427" s="169"/>
      <c r="Q427" s="169"/>
    </row>
    <row r="428" spans="1:18" s="78" customFormat="1" ht="27.75" customHeight="1" x14ac:dyDescent="0.15">
      <c r="A428" s="65"/>
      <c r="B428" s="242"/>
      <c r="C428" s="242"/>
      <c r="D428" s="244"/>
      <c r="E428" s="278" t="s">
        <v>592</v>
      </c>
      <c r="F428" s="278"/>
      <c r="G428" s="278"/>
      <c r="H428" s="70"/>
      <c r="I428" s="60">
        <f>SUBTOTAL(9,I429:I430)</f>
        <v>58800</v>
      </c>
      <c r="J428" s="60">
        <f>SUBTOTAL(9,J429:J430)</f>
        <v>58800</v>
      </c>
      <c r="K428" s="62">
        <f>SUM(I428-J428)</f>
        <v>0</v>
      </c>
      <c r="O428" s="169"/>
      <c r="Q428" s="169"/>
    </row>
    <row r="429" spans="1:18" s="78" customFormat="1" ht="27.75" customHeight="1" x14ac:dyDescent="0.15">
      <c r="A429" s="65"/>
      <c r="B429" s="242"/>
      <c r="C429" s="242"/>
      <c r="D429" s="242"/>
      <c r="E429" s="244"/>
      <c r="F429" s="286" t="s">
        <v>593</v>
      </c>
      <c r="G429" s="286"/>
      <c r="H429" s="71"/>
      <c r="I429" s="72">
        <f>SUBTOTAL(9,I430:I430)</f>
        <v>58800</v>
      </c>
      <c r="J429" s="72">
        <f>SUBTOTAL(9,J430:J430)</f>
        <v>58800</v>
      </c>
      <c r="K429" s="61">
        <f>SUM(I429-J429)</f>
        <v>0</v>
      </c>
      <c r="O429" s="169"/>
      <c r="Q429" s="169"/>
    </row>
    <row r="430" spans="1:18" s="78" customFormat="1" ht="27.75" customHeight="1" x14ac:dyDescent="0.15">
      <c r="A430" s="63"/>
      <c r="B430" s="64"/>
      <c r="C430" s="64"/>
      <c r="D430" s="64"/>
      <c r="E430" s="64"/>
      <c r="F430" s="66"/>
      <c r="G430" s="249" t="s">
        <v>594</v>
      </c>
      <c r="H430" s="121" t="s">
        <v>595</v>
      </c>
      <c r="I430" s="68">
        <v>58800</v>
      </c>
      <c r="J430" s="68">
        <v>58800</v>
      </c>
      <c r="K430" s="61">
        <f>SUM(I430-J430)</f>
        <v>0</v>
      </c>
      <c r="O430" s="169"/>
      <c r="Q430" s="169"/>
    </row>
    <row r="431" spans="1:18" s="81" customFormat="1" ht="27.75" customHeight="1" x14ac:dyDescent="0.15">
      <c r="A431" s="63"/>
      <c r="B431" s="64"/>
      <c r="C431" s="64"/>
      <c r="D431" s="278" t="s">
        <v>596</v>
      </c>
      <c r="E431" s="278"/>
      <c r="F431" s="278"/>
      <c r="G431" s="278"/>
      <c r="H431" s="46"/>
      <c r="I431" s="60">
        <f>SUBTOTAL(9,I432:I434)</f>
        <v>35800</v>
      </c>
      <c r="J431" s="60">
        <f>SUBTOTAL(9,J432:J434)</f>
        <v>35800</v>
      </c>
      <c r="K431" s="62">
        <f t="shared" si="27"/>
        <v>0</v>
      </c>
      <c r="L431" s="78"/>
      <c r="M431" s="78"/>
      <c r="N431" s="78"/>
      <c r="O431" s="169"/>
      <c r="P431" s="78"/>
      <c r="Q431" s="169"/>
      <c r="R431" s="78"/>
    </row>
    <row r="432" spans="1:18" s="81" customFormat="1" ht="27.75" customHeight="1" x14ac:dyDescent="0.15">
      <c r="A432" s="65"/>
      <c r="B432" s="242"/>
      <c r="C432" s="242"/>
      <c r="D432" s="244"/>
      <c r="E432" s="278" t="s">
        <v>597</v>
      </c>
      <c r="F432" s="278"/>
      <c r="G432" s="278"/>
      <c r="H432" s="70"/>
      <c r="I432" s="60">
        <f>SUBTOTAL(9,I433:I434)</f>
        <v>35800</v>
      </c>
      <c r="J432" s="60">
        <f>SUBTOTAL(9,J433:J434)</f>
        <v>35800</v>
      </c>
      <c r="K432" s="61">
        <f t="shared" si="27"/>
        <v>0</v>
      </c>
      <c r="L432" s="78"/>
      <c r="M432" s="78"/>
      <c r="N432" s="78"/>
      <c r="O432" s="169"/>
      <c r="P432" s="78"/>
      <c r="Q432" s="169"/>
      <c r="R432" s="78"/>
    </row>
    <row r="433" spans="1:18" s="78" customFormat="1" ht="27.75" customHeight="1" x14ac:dyDescent="0.15">
      <c r="A433" s="65"/>
      <c r="B433" s="242"/>
      <c r="C433" s="242"/>
      <c r="D433" s="242"/>
      <c r="E433" s="244"/>
      <c r="F433" s="286" t="s">
        <v>598</v>
      </c>
      <c r="G433" s="286"/>
      <c r="H433" s="71"/>
      <c r="I433" s="72">
        <f>SUBTOTAL(9,I434:I434)</f>
        <v>35800</v>
      </c>
      <c r="J433" s="72">
        <f>SUBTOTAL(9,J434:J434)</f>
        <v>35800</v>
      </c>
      <c r="K433" s="57">
        <f t="shared" si="27"/>
        <v>0</v>
      </c>
      <c r="O433" s="169"/>
      <c r="Q433" s="169"/>
    </row>
    <row r="434" spans="1:18" s="78" customFormat="1" ht="27.75" customHeight="1" x14ac:dyDescent="0.15">
      <c r="A434" s="63"/>
      <c r="B434" s="64"/>
      <c r="C434" s="64"/>
      <c r="D434" s="64"/>
      <c r="E434" s="64"/>
      <c r="F434" s="245"/>
      <c r="G434" s="246" t="s">
        <v>599</v>
      </c>
      <c r="H434" s="125" t="s">
        <v>842</v>
      </c>
      <c r="I434" s="68">
        <v>35800</v>
      </c>
      <c r="J434" s="68">
        <v>35800</v>
      </c>
      <c r="K434" s="61">
        <f t="shared" si="27"/>
        <v>0</v>
      </c>
      <c r="O434" s="169"/>
      <c r="Q434" s="169"/>
    </row>
    <row r="435" spans="1:18" s="78" customFormat="1" ht="27.75" customHeight="1" x14ac:dyDescent="0.15">
      <c r="A435" s="63"/>
      <c r="B435" s="64"/>
      <c r="C435" s="64"/>
      <c r="D435" s="280" t="s">
        <v>600</v>
      </c>
      <c r="E435" s="281"/>
      <c r="F435" s="281"/>
      <c r="G435" s="282"/>
      <c r="H435" s="128"/>
      <c r="I435" s="60">
        <f>SUBTOTAL(9,I436:I438)</f>
        <v>24100</v>
      </c>
      <c r="J435" s="60">
        <f>SUBTOTAL(9,J436:J438)</f>
        <v>24100</v>
      </c>
      <c r="K435" s="62">
        <f t="shared" si="27"/>
        <v>0</v>
      </c>
      <c r="O435" s="169"/>
      <c r="Q435" s="169"/>
    </row>
    <row r="436" spans="1:18" s="79" customFormat="1" ht="27.75" customHeight="1" x14ac:dyDescent="0.15">
      <c r="A436" s="65"/>
      <c r="B436" s="242"/>
      <c r="C436" s="242"/>
      <c r="D436" s="244"/>
      <c r="E436" s="280" t="s">
        <v>98</v>
      </c>
      <c r="F436" s="281"/>
      <c r="G436" s="282"/>
      <c r="H436" s="135"/>
      <c r="I436" s="60">
        <f>SUBTOTAL(9,I437:I438)</f>
        <v>24100</v>
      </c>
      <c r="J436" s="60">
        <f>SUBTOTAL(9,J437:J438)</f>
        <v>24100</v>
      </c>
      <c r="K436" s="62">
        <f t="shared" si="27"/>
        <v>0</v>
      </c>
      <c r="L436" s="78"/>
      <c r="M436" s="78"/>
      <c r="N436" s="78"/>
      <c r="O436" s="169"/>
      <c r="P436" s="78"/>
      <c r="Q436" s="169"/>
      <c r="R436" s="78"/>
    </row>
    <row r="437" spans="1:18" s="79" customFormat="1" ht="27.75" customHeight="1" x14ac:dyDescent="0.15">
      <c r="A437" s="65"/>
      <c r="B437" s="242"/>
      <c r="C437" s="242"/>
      <c r="D437" s="242"/>
      <c r="E437" s="244"/>
      <c r="F437" s="283" t="s">
        <v>99</v>
      </c>
      <c r="G437" s="284"/>
      <c r="H437" s="136"/>
      <c r="I437" s="72">
        <f>SUBTOTAL(9,I438)</f>
        <v>24100</v>
      </c>
      <c r="J437" s="72">
        <f>SUBTOTAL(9,J438)</f>
        <v>24100</v>
      </c>
      <c r="K437" s="57">
        <f t="shared" si="27"/>
        <v>0</v>
      </c>
      <c r="L437" s="78"/>
      <c r="M437" s="78"/>
      <c r="N437" s="78"/>
      <c r="O437" s="169"/>
      <c r="P437" s="78"/>
      <c r="Q437" s="169"/>
      <c r="R437" s="78"/>
    </row>
    <row r="438" spans="1:18" s="79" customFormat="1" ht="27.75" customHeight="1" x14ac:dyDescent="0.15">
      <c r="A438" s="63"/>
      <c r="B438" s="64"/>
      <c r="C438" s="64"/>
      <c r="D438" s="64"/>
      <c r="E438" s="64"/>
      <c r="F438" s="245"/>
      <c r="G438" s="246" t="s">
        <v>601</v>
      </c>
      <c r="H438" s="125" t="s">
        <v>843</v>
      </c>
      <c r="I438" s="68">
        <v>24100</v>
      </c>
      <c r="J438" s="68">
        <v>24100</v>
      </c>
      <c r="K438" s="48">
        <f t="shared" si="27"/>
        <v>0</v>
      </c>
      <c r="L438" s="78"/>
      <c r="M438" s="78"/>
      <c r="N438" s="78"/>
      <c r="O438" s="169"/>
      <c r="P438" s="78"/>
      <c r="Q438" s="169"/>
      <c r="R438" s="78"/>
    </row>
    <row r="439" spans="1:18" s="81" customFormat="1" ht="27.75" customHeight="1" x14ac:dyDescent="0.15">
      <c r="A439" s="63"/>
      <c r="B439" s="64"/>
      <c r="C439" s="64"/>
      <c r="D439" s="280" t="s">
        <v>602</v>
      </c>
      <c r="E439" s="281"/>
      <c r="F439" s="281"/>
      <c r="G439" s="282"/>
      <c r="H439" s="46"/>
      <c r="I439" s="60">
        <f>SUBTOTAL(9,I440:I442)</f>
        <v>5000</v>
      </c>
      <c r="J439" s="60">
        <f>SUBTOTAL(9,J440:J442)</f>
        <v>5000</v>
      </c>
      <c r="K439" s="62">
        <f t="shared" si="27"/>
        <v>0</v>
      </c>
      <c r="L439" s="78"/>
      <c r="M439" s="78"/>
      <c r="N439" s="78"/>
      <c r="O439" s="169"/>
      <c r="P439" s="78"/>
      <c r="Q439" s="169"/>
      <c r="R439" s="78"/>
    </row>
    <row r="440" spans="1:18" s="81" customFormat="1" ht="27.75" customHeight="1" x14ac:dyDescent="0.15">
      <c r="A440" s="65"/>
      <c r="B440" s="242"/>
      <c r="C440" s="242"/>
      <c r="D440" s="244"/>
      <c r="E440" s="278" t="s">
        <v>597</v>
      </c>
      <c r="F440" s="278"/>
      <c r="G440" s="278"/>
      <c r="H440" s="70"/>
      <c r="I440" s="60">
        <f>SUBTOTAL(9,I441:I442)</f>
        <v>5000</v>
      </c>
      <c r="J440" s="60">
        <f>SUBTOTAL(9,J441:J442)</f>
        <v>5000</v>
      </c>
      <c r="K440" s="61">
        <f t="shared" si="27"/>
        <v>0</v>
      </c>
      <c r="L440" s="78"/>
      <c r="M440" s="78"/>
      <c r="N440" s="78"/>
      <c r="O440" s="169"/>
      <c r="P440" s="78"/>
      <c r="Q440" s="169"/>
      <c r="R440" s="78"/>
    </row>
    <row r="441" spans="1:18" s="81" customFormat="1" ht="27.75" customHeight="1" x14ac:dyDescent="0.15">
      <c r="A441" s="65"/>
      <c r="B441" s="242"/>
      <c r="C441" s="242"/>
      <c r="D441" s="242"/>
      <c r="E441" s="244"/>
      <c r="F441" s="286" t="s">
        <v>598</v>
      </c>
      <c r="G441" s="286"/>
      <c r="H441" s="71"/>
      <c r="I441" s="72">
        <f>SUBTOTAL(9,I442:I442)</f>
        <v>5000</v>
      </c>
      <c r="J441" s="72">
        <f>SUBTOTAL(9,J442:J442)</f>
        <v>5000</v>
      </c>
      <c r="K441" s="57">
        <f t="shared" si="27"/>
        <v>0</v>
      </c>
      <c r="L441" s="78"/>
      <c r="M441" s="78"/>
      <c r="N441" s="78"/>
      <c r="O441" s="169"/>
      <c r="P441" s="78"/>
      <c r="Q441" s="169"/>
      <c r="R441" s="78"/>
    </row>
    <row r="442" spans="1:18" s="78" customFormat="1" ht="27.75" customHeight="1" x14ac:dyDescent="0.15">
      <c r="A442" s="63"/>
      <c r="B442" s="64"/>
      <c r="C442" s="64"/>
      <c r="D442" s="64"/>
      <c r="E442" s="64"/>
      <c r="F442" s="245"/>
      <c r="G442" s="246" t="s">
        <v>603</v>
      </c>
      <c r="H442" s="137" t="s">
        <v>844</v>
      </c>
      <c r="I442" s="68">
        <v>5000</v>
      </c>
      <c r="J442" s="68">
        <v>5000</v>
      </c>
      <c r="K442" s="48">
        <f t="shared" si="27"/>
        <v>0</v>
      </c>
      <c r="O442" s="169"/>
      <c r="Q442" s="169"/>
    </row>
    <row r="443" spans="1:18" s="78" customFormat="1" ht="27.75" customHeight="1" x14ac:dyDescent="0.15">
      <c r="A443" s="138"/>
      <c r="B443" s="242"/>
      <c r="C443" s="278" t="s">
        <v>630</v>
      </c>
      <c r="D443" s="278"/>
      <c r="E443" s="278"/>
      <c r="F443" s="278"/>
      <c r="G443" s="278"/>
      <c r="H443" s="50"/>
      <c r="I443" s="60">
        <f>SUBTOTAL(9,I444:I447)</f>
        <v>12000</v>
      </c>
      <c r="J443" s="60">
        <f>SUBTOTAL(9,J444:J447)</f>
        <v>0</v>
      </c>
      <c r="K443" s="61">
        <f t="shared" si="27"/>
        <v>12000</v>
      </c>
      <c r="L443" s="169"/>
      <c r="O443" s="169"/>
      <c r="Q443" s="169"/>
    </row>
    <row r="444" spans="1:18" s="78" customFormat="1" ht="27.75" customHeight="1" x14ac:dyDescent="0.15">
      <c r="A444" s="65"/>
      <c r="B444" s="242"/>
      <c r="C444" s="242"/>
      <c r="D444" s="278" t="s">
        <v>132</v>
      </c>
      <c r="E444" s="278"/>
      <c r="F444" s="278"/>
      <c r="G444" s="278"/>
      <c r="H444" s="130"/>
      <c r="I444" s="60">
        <f>SUBTOTAL(9,I445:I447)</f>
        <v>12000</v>
      </c>
      <c r="J444" s="60">
        <f>SUBTOTAL(9,J445:J447)</f>
        <v>0</v>
      </c>
      <c r="K444" s="62">
        <f t="shared" si="27"/>
        <v>12000</v>
      </c>
      <c r="L444" s="169"/>
      <c r="O444" s="169"/>
      <c r="Q444" s="169"/>
    </row>
    <row r="445" spans="1:18" s="78" customFormat="1" ht="27.75" customHeight="1" x14ac:dyDescent="0.15">
      <c r="A445" s="65"/>
      <c r="B445" s="242"/>
      <c r="C445" s="242"/>
      <c r="D445" s="244"/>
      <c r="E445" s="278" t="s">
        <v>30</v>
      </c>
      <c r="F445" s="278"/>
      <c r="G445" s="278"/>
      <c r="H445" s="70"/>
      <c r="I445" s="60">
        <f>SUBTOTAL(9,I446:I447)</f>
        <v>12000</v>
      </c>
      <c r="J445" s="60">
        <f>SUBTOTAL(9,J446:J447)</f>
        <v>0</v>
      </c>
      <c r="K445" s="62">
        <f t="shared" si="27"/>
        <v>12000</v>
      </c>
      <c r="L445" s="169"/>
      <c r="O445" s="169"/>
      <c r="Q445" s="169"/>
    </row>
    <row r="446" spans="1:18" s="78" customFormat="1" ht="27.75" customHeight="1" x14ac:dyDescent="0.15">
      <c r="A446" s="65"/>
      <c r="B446" s="242"/>
      <c r="C446" s="242"/>
      <c r="D446" s="242"/>
      <c r="E446" s="244"/>
      <c r="F446" s="286" t="s">
        <v>31</v>
      </c>
      <c r="G446" s="286"/>
      <c r="H446" s="71"/>
      <c r="I446" s="72">
        <f>SUBTOTAL(9,I447:I447)</f>
        <v>12000</v>
      </c>
      <c r="J446" s="72">
        <f>SUBTOTAL(9,J447:J447)</f>
        <v>0</v>
      </c>
      <c r="K446" s="61">
        <f t="shared" si="27"/>
        <v>12000</v>
      </c>
      <c r="L446" s="169"/>
      <c r="O446" s="169"/>
      <c r="Q446" s="169"/>
    </row>
    <row r="447" spans="1:18" s="78" customFormat="1" ht="27.75" customHeight="1" x14ac:dyDescent="0.15">
      <c r="A447" s="63"/>
      <c r="B447" s="64"/>
      <c r="C447" s="64"/>
      <c r="D447" s="64"/>
      <c r="E447" s="40"/>
      <c r="F447" s="39"/>
      <c r="G447" s="118" t="s">
        <v>610</v>
      </c>
      <c r="H447" s="119" t="s">
        <v>611</v>
      </c>
      <c r="I447" s="49">
        <v>12000</v>
      </c>
      <c r="J447" s="49">
        <v>0</v>
      </c>
      <c r="K447" s="48">
        <f t="shared" si="27"/>
        <v>12000</v>
      </c>
      <c r="L447" s="169"/>
      <c r="O447" s="169"/>
      <c r="Q447" s="169"/>
    </row>
    <row r="448" spans="1:18" s="37" customFormat="1" ht="27.75" customHeight="1" x14ac:dyDescent="0.15">
      <c r="A448" s="65"/>
      <c r="B448" s="242"/>
      <c r="C448" s="278" t="s">
        <v>662</v>
      </c>
      <c r="D448" s="278"/>
      <c r="E448" s="278"/>
      <c r="F448" s="278"/>
      <c r="G448" s="278"/>
      <c r="H448" s="50"/>
      <c r="I448" s="60">
        <f>SUBTOTAL(9,I449:I482)</f>
        <v>409248</v>
      </c>
      <c r="J448" s="60">
        <f>SUBTOTAL(9,J449:J482)</f>
        <v>433728</v>
      </c>
      <c r="K448" s="62">
        <f t="shared" si="27"/>
        <v>-24480</v>
      </c>
      <c r="L448" s="78"/>
      <c r="M448" s="78"/>
      <c r="N448" s="78"/>
      <c r="O448" s="169"/>
      <c r="P448" s="78"/>
      <c r="Q448" s="169"/>
      <c r="R448" s="78"/>
    </row>
    <row r="449" spans="1:18" s="78" customFormat="1" ht="35.25" customHeight="1" x14ac:dyDescent="0.15">
      <c r="A449" s="65"/>
      <c r="B449" s="242"/>
      <c r="C449" s="242"/>
      <c r="D449" s="278" t="s">
        <v>663</v>
      </c>
      <c r="E449" s="278"/>
      <c r="F449" s="278"/>
      <c r="G449" s="278"/>
      <c r="H449" s="130" t="s">
        <v>832</v>
      </c>
      <c r="I449" s="60">
        <f>SUBTOTAL(9,I450:I465)</f>
        <v>204624</v>
      </c>
      <c r="J449" s="60">
        <f>SUBTOTAL(9,J450:J465)</f>
        <v>216864</v>
      </c>
      <c r="K449" s="62">
        <f t="shared" si="27"/>
        <v>-12240</v>
      </c>
      <c r="O449" s="169"/>
      <c r="Q449" s="169"/>
    </row>
    <row r="450" spans="1:18" s="78" customFormat="1" ht="27.75" customHeight="1" x14ac:dyDescent="0.15">
      <c r="A450" s="65"/>
      <c r="B450" s="242"/>
      <c r="C450" s="242"/>
      <c r="D450" s="244"/>
      <c r="E450" s="278" t="s">
        <v>664</v>
      </c>
      <c r="F450" s="278"/>
      <c r="G450" s="278"/>
      <c r="H450" s="70"/>
      <c r="I450" s="60">
        <f>SUBTOTAL(9,I451:I462)</f>
        <v>200928</v>
      </c>
      <c r="J450" s="60">
        <f>SUBTOTAL(9,J451:J462)</f>
        <v>205776</v>
      </c>
      <c r="K450" s="62">
        <f t="shared" si="27"/>
        <v>-4848</v>
      </c>
      <c r="O450" s="169"/>
      <c r="Q450" s="169"/>
    </row>
    <row r="451" spans="1:18" s="78" customFormat="1" ht="27.75" customHeight="1" x14ac:dyDescent="0.15">
      <c r="A451" s="65"/>
      <c r="B451" s="242"/>
      <c r="C451" s="242"/>
      <c r="D451" s="242"/>
      <c r="E451" s="244"/>
      <c r="F451" s="286" t="s">
        <v>665</v>
      </c>
      <c r="G451" s="286"/>
      <c r="H451" s="71"/>
      <c r="I451" s="72">
        <f>SUBTOTAL(9,I452:I462)</f>
        <v>200928</v>
      </c>
      <c r="J451" s="72">
        <f>SUBTOTAL(9,J452:J462)</f>
        <v>205776</v>
      </c>
      <c r="K451" s="57">
        <f t="shared" si="27"/>
        <v>-4848</v>
      </c>
      <c r="O451" s="169"/>
      <c r="Q451" s="169"/>
    </row>
    <row r="452" spans="1:18" s="78" customFormat="1" ht="27.75" customHeight="1" x14ac:dyDescent="0.15">
      <c r="A452" s="63"/>
      <c r="B452" s="64"/>
      <c r="C452" s="64"/>
      <c r="D452" s="64"/>
      <c r="E452" s="64"/>
      <c r="F452" s="66"/>
      <c r="G452" s="249" t="s">
        <v>666</v>
      </c>
      <c r="H452" s="124"/>
      <c r="I452" s="68">
        <f>SUBTOTAL(9,I453:I453)</f>
        <v>172620</v>
      </c>
      <c r="J452" s="68">
        <f>SUBTOTAL(9,J453:J453)</f>
        <v>161196</v>
      </c>
      <c r="K452" s="61">
        <f t="shared" si="27"/>
        <v>11424</v>
      </c>
      <c r="O452" s="169"/>
      <c r="Q452" s="169"/>
    </row>
    <row r="453" spans="1:18" s="78" customFormat="1" ht="27.75" customHeight="1" x14ac:dyDescent="0.15">
      <c r="A453" s="63"/>
      <c r="B453" s="64"/>
      <c r="C453" s="64"/>
      <c r="D453" s="64"/>
      <c r="E453" s="64"/>
      <c r="F453" s="66"/>
      <c r="G453" s="249" t="s">
        <v>667</v>
      </c>
      <c r="H453" s="67" t="s">
        <v>668</v>
      </c>
      <c r="I453" s="68">
        <v>172620</v>
      </c>
      <c r="J453" s="68">
        <v>161196</v>
      </c>
      <c r="K453" s="61">
        <f t="shared" si="27"/>
        <v>11424</v>
      </c>
      <c r="O453" s="169"/>
      <c r="Q453" s="169"/>
    </row>
    <row r="454" spans="1:18" s="78" customFormat="1" ht="27.75" customHeight="1" x14ac:dyDescent="0.15">
      <c r="A454" s="63"/>
      <c r="B454" s="64"/>
      <c r="C454" s="64"/>
      <c r="D454" s="64"/>
      <c r="E454" s="64"/>
      <c r="F454" s="66"/>
      <c r="G454" s="246" t="s">
        <v>669</v>
      </c>
      <c r="H454" s="67" t="s">
        <v>889</v>
      </c>
      <c r="I454" s="68">
        <v>14385</v>
      </c>
      <c r="J454" s="68">
        <v>13433</v>
      </c>
      <c r="K454" s="61">
        <f t="shared" si="27"/>
        <v>952</v>
      </c>
      <c r="O454" s="169"/>
      <c r="Q454" s="169"/>
    </row>
    <row r="455" spans="1:18" s="78" customFormat="1" ht="27.75" customHeight="1" x14ac:dyDescent="0.15">
      <c r="A455" s="63"/>
      <c r="B455" s="64"/>
      <c r="C455" s="64"/>
      <c r="D455" s="64"/>
      <c r="E455" s="64"/>
      <c r="F455" s="66"/>
      <c r="G455" s="246" t="s">
        <v>670</v>
      </c>
      <c r="H455" s="67" t="s">
        <v>671</v>
      </c>
      <c r="I455" s="68">
        <v>1080</v>
      </c>
      <c r="J455" s="68">
        <v>3000</v>
      </c>
      <c r="K455" s="61">
        <f t="shared" si="27"/>
        <v>-1920</v>
      </c>
      <c r="O455" s="169"/>
      <c r="Q455" s="169"/>
    </row>
    <row r="456" spans="1:18" s="78" customFormat="1" ht="27.75" customHeight="1" x14ac:dyDescent="0.15">
      <c r="A456" s="63"/>
      <c r="B456" s="64"/>
      <c r="C456" s="64"/>
      <c r="D456" s="64"/>
      <c r="E456" s="64"/>
      <c r="F456" s="66"/>
      <c r="G456" s="246" t="s">
        <v>672</v>
      </c>
      <c r="H456" s="69"/>
      <c r="I456" s="68">
        <v>0</v>
      </c>
      <c r="J456" s="68">
        <v>11592</v>
      </c>
      <c r="K456" s="61">
        <f t="shared" si="27"/>
        <v>-11592</v>
      </c>
      <c r="O456" s="169"/>
      <c r="Q456" s="169"/>
    </row>
    <row r="457" spans="1:18" s="78" customFormat="1" ht="27.75" customHeight="1" x14ac:dyDescent="0.15">
      <c r="A457" s="63"/>
      <c r="B457" s="64"/>
      <c r="C457" s="64"/>
      <c r="D457" s="64"/>
      <c r="E457" s="64"/>
      <c r="F457" s="66"/>
      <c r="G457" s="246" t="s">
        <v>673</v>
      </c>
      <c r="H457" s="67"/>
      <c r="I457" s="68">
        <f>SUBTOTAL(9,I458:I462)</f>
        <v>12843</v>
      </c>
      <c r="J457" s="68">
        <f>SUBTOTAL(9,J458:J462)</f>
        <v>16555</v>
      </c>
      <c r="K457" s="61">
        <f t="shared" si="27"/>
        <v>-3712</v>
      </c>
      <c r="O457" s="169"/>
      <c r="Q457" s="169"/>
    </row>
    <row r="458" spans="1:18" s="78" customFormat="1" ht="27.75" customHeight="1" x14ac:dyDescent="0.15">
      <c r="A458" s="63"/>
      <c r="B458" s="64"/>
      <c r="C458" s="64"/>
      <c r="D458" s="64"/>
      <c r="E458" s="64"/>
      <c r="F458" s="66"/>
      <c r="G458" s="246" t="s">
        <v>674</v>
      </c>
      <c r="H458" s="67" t="s">
        <v>675</v>
      </c>
      <c r="I458" s="68">
        <v>3850</v>
      </c>
      <c r="J458" s="68">
        <v>7254</v>
      </c>
      <c r="K458" s="61">
        <f t="shared" si="27"/>
        <v>-3404</v>
      </c>
      <c r="L458" s="78">
        <v>3970260</v>
      </c>
      <c r="O458" s="169"/>
      <c r="Q458" s="169"/>
    </row>
    <row r="459" spans="1:18" s="78" customFormat="1" ht="27.75" customHeight="1" x14ac:dyDescent="0.15">
      <c r="A459" s="63"/>
      <c r="B459" s="64"/>
      <c r="C459" s="64"/>
      <c r="D459" s="64"/>
      <c r="E459" s="64"/>
      <c r="F459" s="66"/>
      <c r="G459" s="246" t="s">
        <v>676</v>
      </c>
      <c r="H459" s="67" t="s">
        <v>677</v>
      </c>
      <c r="I459" s="68">
        <v>5756</v>
      </c>
      <c r="J459" s="68">
        <v>5376</v>
      </c>
      <c r="K459" s="61">
        <f t="shared" si="27"/>
        <v>380</v>
      </c>
      <c r="L459" s="78">
        <v>575687.69999999995</v>
      </c>
      <c r="O459" s="169"/>
      <c r="Q459" s="169"/>
    </row>
    <row r="460" spans="1:18" s="78" customFormat="1" ht="27.75" customHeight="1" x14ac:dyDescent="0.15">
      <c r="A460" s="63"/>
      <c r="B460" s="64"/>
      <c r="C460" s="64"/>
      <c r="D460" s="64"/>
      <c r="E460" s="64"/>
      <c r="F460" s="66"/>
      <c r="G460" s="246" t="s">
        <v>678</v>
      </c>
      <c r="H460" s="69" t="s">
        <v>679</v>
      </c>
      <c r="I460" s="68">
        <v>489</v>
      </c>
      <c r="J460" s="68">
        <v>458</v>
      </c>
      <c r="K460" s="61">
        <f t="shared" si="27"/>
        <v>31</v>
      </c>
      <c r="O460" s="169"/>
      <c r="Q460" s="169"/>
    </row>
    <row r="461" spans="1:18" s="78" customFormat="1" ht="27.75" customHeight="1" x14ac:dyDescent="0.15">
      <c r="A461" s="63"/>
      <c r="B461" s="64"/>
      <c r="C461" s="64"/>
      <c r="D461" s="64"/>
      <c r="E461" s="64"/>
      <c r="F461" s="66"/>
      <c r="G461" s="246" t="s">
        <v>680</v>
      </c>
      <c r="H461" s="67" t="s">
        <v>681</v>
      </c>
      <c r="I461" s="68">
        <v>1380</v>
      </c>
      <c r="J461" s="68">
        <v>1290</v>
      </c>
      <c r="K461" s="61">
        <f t="shared" si="27"/>
        <v>90</v>
      </c>
      <c r="O461" s="169"/>
      <c r="Q461" s="169"/>
    </row>
    <row r="462" spans="1:18" s="81" customFormat="1" ht="27.75" customHeight="1" x14ac:dyDescent="0.15">
      <c r="A462" s="63"/>
      <c r="B462" s="64"/>
      <c r="C462" s="64"/>
      <c r="D462" s="64"/>
      <c r="E462" s="64"/>
      <c r="F462" s="66"/>
      <c r="G462" s="246" t="s">
        <v>682</v>
      </c>
      <c r="H462" s="67" t="s">
        <v>683</v>
      </c>
      <c r="I462" s="68">
        <v>1368</v>
      </c>
      <c r="J462" s="68">
        <v>2177</v>
      </c>
      <c r="K462" s="48">
        <f t="shared" si="27"/>
        <v>-809</v>
      </c>
      <c r="L462" s="78"/>
      <c r="M462" s="78"/>
      <c r="N462" s="78"/>
      <c r="O462" s="169"/>
      <c r="P462" s="78"/>
      <c r="Q462" s="169"/>
      <c r="R462" s="78"/>
    </row>
    <row r="463" spans="1:18" s="78" customFormat="1" ht="27.75" customHeight="1" x14ac:dyDescent="0.15">
      <c r="A463" s="65"/>
      <c r="B463" s="242"/>
      <c r="C463" s="242"/>
      <c r="D463" s="242"/>
      <c r="E463" s="278" t="s">
        <v>684</v>
      </c>
      <c r="F463" s="278"/>
      <c r="G463" s="278"/>
      <c r="H463" s="70"/>
      <c r="I463" s="60">
        <f>SUBTOTAL(9,I464:I465)</f>
        <v>3696</v>
      </c>
      <c r="J463" s="60">
        <f>SUBTOTAL(9,J464:J465)</f>
        <v>11088</v>
      </c>
      <c r="K463" s="48">
        <f t="shared" si="27"/>
        <v>-7392</v>
      </c>
      <c r="O463" s="169"/>
      <c r="Q463" s="169"/>
    </row>
    <row r="464" spans="1:18" s="78" customFormat="1" ht="27.75" customHeight="1" x14ac:dyDescent="0.15">
      <c r="A464" s="65"/>
      <c r="B464" s="242"/>
      <c r="C464" s="242"/>
      <c r="D464" s="242"/>
      <c r="E464" s="244"/>
      <c r="F464" s="286" t="s">
        <v>685</v>
      </c>
      <c r="G464" s="286"/>
      <c r="H464" s="71"/>
      <c r="I464" s="72">
        <f>SUBTOTAL(9,I465:I465)</f>
        <v>3696</v>
      </c>
      <c r="J464" s="72">
        <f>SUBTOTAL(9,J465:J465)</f>
        <v>11088</v>
      </c>
      <c r="K464" s="61">
        <f t="shared" si="27"/>
        <v>-7392</v>
      </c>
      <c r="O464" s="169"/>
      <c r="Q464" s="169"/>
    </row>
    <row r="465" spans="1:19" s="78" customFormat="1" ht="27.75" customHeight="1" x14ac:dyDescent="0.15">
      <c r="A465" s="63"/>
      <c r="B465" s="64"/>
      <c r="C465" s="64"/>
      <c r="D465" s="64"/>
      <c r="E465" s="64"/>
      <c r="F465" s="66"/>
      <c r="G465" s="246" t="s">
        <v>686</v>
      </c>
      <c r="H465" s="69" t="s">
        <v>687</v>
      </c>
      <c r="I465" s="68">
        <v>3696</v>
      </c>
      <c r="J465" s="68">
        <v>11088</v>
      </c>
      <c r="K465" s="61">
        <f t="shared" si="27"/>
        <v>-7392</v>
      </c>
      <c r="O465" s="169"/>
      <c r="Q465" s="169"/>
    </row>
    <row r="466" spans="1:19" s="78" customFormat="1" ht="35.25" customHeight="1" x14ac:dyDescent="0.15">
      <c r="A466" s="65"/>
      <c r="B466" s="242"/>
      <c r="C466" s="242"/>
      <c r="D466" s="280" t="s">
        <v>688</v>
      </c>
      <c r="E466" s="281"/>
      <c r="F466" s="281"/>
      <c r="G466" s="282"/>
      <c r="H466" s="130" t="s">
        <v>833</v>
      </c>
      <c r="I466" s="60">
        <f>SUBTOTAL(9,I467:I482)</f>
        <v>204624</v>
      </c>
      <c r="J466" s="60">
        <f>SUBTOTAL(9,J467:J482)</f>
        <v>216864</v>
      </c>
      <c r="K466" s="62">
        <f t="shared" si="27"/>
        <v>-12240</v>
      </c>
      <c r="O466" s="169"/>
      <c r="Q466" s="169"/>
      <c r="S466" s="82"/>
    </row>
    <row r="467" spans="1:19" s="78" customFormat="1" ht="27.75" customHeight="1" x14ac:dyDescent="0.15">
      <c r="A467" s="65"/>
      <c r="B467" s="242"/>
      <c r="C467" s="242"/>
      <c r="D467" s="244"/>
      <c r="E467" s="278" t="s">
        <v>689</v>
      </c>
      <c r="F467" s="278"/>
      <c r="G467" s="278"/>
      <c r="H467" s="70"/>
      <c r="I467" s="60">
        <f>SUBTOTAL(9,I468:I479)</f>
        <v>200928</v>
      </c>
      <c r="J467" s="60">
        <f>SUBTOTAL(9,J468:J479)</f>
        <v>205776</v>
      </c>
      <c r="K467" s="62">
        <f t="shared" si="27"/>
        <v>-4848</v>
      </c>
      <c r="O467" s="169"/>
      <c r="Q467" s="169"/>
    </row>
    <row r="468" spans="1:19" s="78" customFormat="1" ht="27.75" customHeight="1" x14ac:dyDescent="0.15">
      <c r="A468" s="65"/>
      <c r="B468" s="242"/>
      <c r="C468" s="242"/>
      <c r="D468" s="242"/>
      <c r="E468" s="244"/>
      <c r="F468" s="286" t="s">
        <v>690</v>
      </c>
      <c r="G468" s="286"/>
      <c r="H468" s="71"/>
      <c r="I468" s="72">
        <f>SUBTOTAL(9,I469:I479)</f>
        <v>200928</v>
      </c>
      <c r="J468" s="72">
        <f>SUBTOTAL(9,J469:J479)</f>
        <v>205776</v>
      </c>
      <c r="K468" s="61">
        <f t="shared" si="27"/>
        <v>-4848</v>
      </c>
      <c r="O468" s="169"/>
      <c r="Q468" s="169"/>
    </row>
    <row r="469" spans="1:19" s="78" customFormat="1" ht="27.75" customHeight="1" x14ac:dyDescent="0.15">
      <c r="A469" s="63"/>
      <c r="B469" s="64"/>
      <c r="C469" s="64"/>
      <c r="D469" s="64"/>
      <c r="E469" s="64"/>
      <c r="F469" s="66"/>
      <c r="G469" s="249" t="s">
        <v>691</v>
      </c>
      <c r="H469" s="124"/>
      <c r="I469" s="68">
        <f>SUBTOTAL(9,I470:I470)</f>
        <v>172620</v>
      </c>
      <c r="J469" s="68">
        <f>SUBTOTAL(9,J470:J470)</f>
        <v>161196</v>
      </c>
      <c r="K469" s="61">
        <f t="shared" si="27"/>
        <v>11424</v>
      </c>
      <c r="O469" s="169"/>
      <c r="Q469" s="169"/>
    </row>
    <row r="470" spans="1:19" s="78" customFormat="1" ht="27.75" customHeight="1" x14ac:dyDescent="0.15">
      <c r="A470" s="63"/>
      <c r="B470" s="64"/>
      <c r="C470" s="64"/>
      <c r="D470" s="64"/>
      <c r="E470" s="64"/>
      <c r="F470" s="66"/>
      <c r="G470" s="249" t="s">
        <v>667</v>
      </c>
      <c r="H470" s="67" t="s">
        <v>668</v>
      </c>
      <c r="I470" s="68">
        <v>172620</v>
      </c>
      <c r="J470" s="68">
        <v>161196</v>
      </c>
      <c r="K470" s="61">
        <f t="shared" si="27"/>
        <v>11424</v>
      </c>
      <c r="O470" s="169"/>
      <c r="Q470" s="169"/>
    </row>
    <row r="471" spans="1:19" s="78" customFormat="1" ht="27.75" customHeight="1" x14ac:dyDescent="0.15">
      <c r="A471" s="63"/>
      <c r="B471" s="64"/>
      <c r="C471" s="64"/>
      <c r="D471" s="64"/>
      <c r="E471" s="64"/>
      <c r="F471" s="66"/>
      <c r="G471" s="246" t="s">
        <v>669</v>
      </c>
      <c r="H471" s="67" t="s">
        <v>889</v>
      </c>
      <c r="I471" s="68">
        <v>14385</v>
      </c>
      <c r="J471" s="68">
        <v>13433</v>
      </c>
      <c r="K471" s="61">
        <f t="shared" si="27"/>
        <v>952</v>
      </c>
      <c r="O471" s="169"/>
      <c r="Q471" s="169"/>
    </row>
    <row r="472" spans="1:19" s="78" customFormat="1" ht="27.75" customHeight="1" x14ac:dyDescent="0.15">
      <c r="A472" s="63"/>
      <c r="B472" s="64"/>
      <c r="C472" s="64"/>
      <c r="D472" s="64"/>
      <c r="E472" s="64"/>
      <c r="F472" s="66"/>
      <c r="G472" s="246" t="s">
        <v>670</v>
      </c>
      <c r="H472" s="67" t="s">
        <v>671</v>
      </c>
      <c r="I472" s="68">
        <v>1080</v>
      </c>
      <c r="J472" s="68">
        <v>3000</v>
      </c>
      <c r="K472" s="61">
        <f t="shared" si="27"/>
        <v>-1920</v>
      </c>
      <c r="O472" s="169"/>
      <c r="Q472" s="169"/>
    </row>
    <row r="473" spans="1:19" s="78" customFormat="1" ht="27.75" customHeight="1" x14ac:dyDescent="0.15">
      <c r="A473" s="63"/>
      <c r="B473" s="64"/>
      <c r="C473" s="64"/>
      <c r="D473" s="64"/>
      <c r="E473" s="64"/>
      <c r="F473" s="66"/>
      <c r="G473" s="246" t="s">
        <v>672</v>
      </c>
      <c r="H473" s="69"/>
      <c r="I473" s="68">
        <v>0</v>
      </c>
      <c r="J473" s="68">
        <v>11592</v>
      </c>
      <c r="K473" s="61">
        <f>SUM(I473-J473)</f>
        <v>-11592</v>
      </c>
      <c r="O473" s="169"/>
      <c r="Q473" s="169"/>
    </row>
    <row r="474" spans="1:19" s="78" customFormat="1" ht="27.75" customHeight="1" x14ac:dyDescent="0.15">
      <c r="A474" s="63"/>
      <c r="B474" s="64"/>
      <c r="C474" s="64"/>
      <c r="D474" s="64"/>
      <c r="E474" s="64"/>
      <c r="F474" s="66"/>
      <c r="G474" s="246" t="s">
        <v>673</v>
      </c>
      <c r="H474" s="67"/>
      <c r="I474" s="68">
        <f>SUBTOTAL(9,I475:I479)</f>
        <v>12843</v>
      </c>
      <c r="J474" s="68">
        <f>SUBTOTAL(9,J475:J479)</f>
        <v>16555</v>
      </c>
      <c r="K474" s="61">
        <f t="shared" si="27"/>
        <v>-3712</v>
      </c>
      <c r="O474" s="169"/>
      <c r="Q474" s="169"/>
    </row>
    <row r="475" spans="1:19" s="78" customFormat="1" ht="27.75" customHeight="1" x14ac:dyDescent="0.15">
      <c r="A475" s="63"/>
      <c r="B475" s="64"/>
      <c r="C475" s="64"/>
      <c r="D475" s="64"/>
      <c r="E475" s="64"/>
      <c r="F475" s="66"/>
      <c r="G475" s="246" t="s">
        <v>692</v>
      </c>
      <c r="H475" s="67" t="s">
        <v>888</v>
      </c>
      <c r="I475" s="68">
        <v>3850</v>
      </c>
      <c r="J475" s="68">
        <v>7254</v>
      </c>
      <c r="K475" s="61">
        <f t="shared" si="27"/>
        <v>-3404</v>
      </c>
      <c r="O475" s="169"/>
      <c r="Q475" s="169"/>
    </row>
    <row r="476" spans="1:19" s="78" customFormat="1" ht="27.75" customHeight="1" x14ac:dyDescent="0.15">
      <c r="A476" s="63"/>
      <c r="B476" s="64"/>
      <c r="C476" s="64"/>
      <c r="D476" s="64"/>
      <c r="E476" s="64"/>
      <c r="F476" s="66"/>
      <c r="G476" s="246" t="s">
        <v>693</v>
      </c>
      <c r="H476" s="67" t="s">
        <v>677</v>
      </c>
      <c r="I476" s="68">
        <v>5756</v>
      </c>
      <c r="J476" s="68">
        <v>5376</v>
      </c>
      <c r="K476" s="61">
        <f t="shared" si="27"/>
        <v>380</v>
      </c>
      <c r="O476" s="169"/>
      <c r="Q476" s="169"/>
    </row>
    <row r="477" spans="1:19" s="78" customFormat="1" ht="27.75" customHeight="1" x14ac:dyDescent="0.15">
      <c r="A477" s="63"/>
      <c r="B477" s="64"/>
      <c r="C477" s="64"/>
      <c r="D477" s="64"/>
      <c r="E477" s="64"/>
      <c r="F477" s="66"/>
      <c r="G477" s="246" t="s">
        <v>678</v>
      </c>
      <c r="H477" s="69" t="s">
        <v>679</v>
      </c>
      <c r="I477" s="68">
        <v>489</v>
      </c>
      <c r="J477" s="68">
        <v>458</v>
      </c>
      <c r="K477" s="61">
        <f t="shared" si="27"/>
        <v>31</v>
      </c>
      <c r="O477" s="169"/>
      <c r="Q477" s="169"/>
    </row>
    <row r="478" spans="1:19" s="78" customFormat="1" ht="27.75" customHeight="1" x14ac:dyDescent="0.15">
      <c r="A478" s="63"/>
      <c r="B478" s="64"/>
      <c r="C478" s="64"/>
      <c r="D478" s="64"/>
      <c r="E478" s="64"/>
      <c r="F478" s="66"/>
      <c r="G478" s="246" t="s">
        <v>680</v>
      </c>
      <c r="H478" s="67" t="s">
        <v>681</v>
      </c>
      <c r="I478" s="68">
        <v>1380</v>
      </c>
      <c r="J478" s="68">
        <v>1290</v>
      </c>
      <c r="K478" s="61">
        <f t="shared" si="27"/>
        <v>90</v>
      </c>
      <c r="O478" s="169"/>
      <c r="Q478" s="169"/>
    </row>
    <row r="479" spans="1:19" s="78" customFormat="1" ht="27.75" customHeight="1" x14ac:dyDescent="0.15">
      <c r="A479" s="63"/>
      <c r="B479" s="64"/>
      <c r="C479" s="64"/>
      <c r="D479" s="64"/>
      <c r="E479" s="64"/>
      <c r="F479" s="66"/>
      <c r="G479" s="246" t="s">
        <v>682</v>
      </c>
      <c r="H479" s="67" t="s">
        <v>694</v>
      </c>
      <c r="I479" s="68">
        <v>1368</v>
      </c>
      <c r="J479" s="68">
        <v>2177</v>
      </c>
      <c r="K479" s="48">
        <f t="shared" si="27"/>
        <v>-809</v>
      </c>
      <c r="O479" s="169"/>
      <c r="Q479" s="169"/>
    </row>
    <row r="480" spans="1:19" s="78" customFormat="1" ht="27.75" customHeight="1" x14ac:dyDescent="0.15">
      <c r="A480" s="65"/>
      <c r="B480" s="242"/>
      <c r="C480" s="242"/>
      <c r="D480" s="242"/>
      <c r="E480" s="278" t="s">
        <v>684</v>
      </c>
      <c r="F480" s="278"/>
      <c r="G480" s="278"/>
      <c r="H480" s="70"/>
      <c r="I480" s="60">
        <f>SUBTOTAL(9,I481:I482)</f>
        <v>3696</v>
      </c>
      <c r="J480" s="60">
        <f>SUBTOTAL(9,J481:J482)</f>
        <v>11088</v>
      </c>
      <c r="K480" s="48">
        <f t="shared" si="27"/>
        <v>-7392</v>
      </c>
      <c r="O480" s="169"/>
      <c r="Q480" s="169"/>
    </row>
    <row r="481" spans="1:18" s="78" customFormat="1" ht="27.75" customHeight="1" x14ac:dyDescent="0.15">
      <c r="A481" s="65"/>
      <c r="B481" s="242"/>
      <c r="C481" s="242"/>
      <c r="D481" s="242"/>
      <c r="E481" s="244"/>
      <c r="F481" s="286" t="s">
        <v>685</v>
      </c>
      <c r="G481" s="286"/>
      <c r="H481" s="71"/>
      <c r="I481" s="72">
        <f>SUBTOTAL(9,I482:I482)</f>
        <v>3696</v>
      </c>
      <c r="J481" s="72">
        <f>SUBTOTAL(9,J482:J482)</f>
        <v>11088</v>
      </c>
      <c r="K481" s="57">
        <f t="shared" si="27"/>
        <v>-7392</v>
      </c>
      <c r="O481" s="169"/>
      <c r="Q481" s="169"/>
    </row>
    <row r="482" spans="1:18" s="78" customFormat="1" ht="27.75" customHeight="1" x14ac:dyDescent="0.15">
      <c r="A482" s="63"/>
      <c r="B482" s="64"/>
      <c r="C482" s="64"/>
      <c r="D482" s="64"/>
      <c r="E482" s="64"/>
      <c r="F482" s="66"/>
      <c r="G482" s="246" t="s">
        <v>686</v>
      </c>
      <c r="H482" s="69" t="s">
        <v>687</v>
      </c>
      <c r="I482" s="68">
        <v>3696</v>
      </c>
      <c r="J482" s="68">
        <v>11088</v>
      </c>
      <c r="K482" s="61">
        <f t="shared" si="27"/>
        <v>-7392</v>
      </c>
      <c r="O482" s="169"/>
      <c r="Q482" s="169"/>
    </row>
    <row r="483" spans="1:18" s="37" customFormat="1" ht="27.75" customHeight="1" x14ac:dyDescent="0.15">
      <c r="A483" s="65"/>
      <c r="B483" s="242"/>
      <c r="C483" s="278" t="s">
        <v>604</v>
      </c>
      <c r="D483" s="278"/>
      <c r="E483" s="278"/>
      <c r="F483" s="278"/>
      <c r="G483" s="278"/>
      <c r="H483" s="50"/>
      <c r="I483" s="60">
        <f>SUBTOTAL(9,I484:I498)</f>
        <v>16702</v>
      </c>
      <c r="J483" s="60">
        <f>SUBTOTAL(9,J484:J498)</f>
        <v>81190</v>
      </c>
      <c r="K483" s="62">
        <f t="shared" si="27"/>
        <v>-64488</v>
      </c>
      <c r="L483" s="78"/>
      <c r="M483" s="78"/>
      <c r="N483" s="78"/>
      <c r="O483" s="169"/>
      <c r="P483" s="78"/>
      <c r="Q483" s="169"/>
      <c r="R483" s="78"/>
    </row>
    <row r="484" spans="1:18" s="78" customFormat="1" ht="27.75" customHeight="1" x14ac:dyDescent="0.15">
      <c r="A484" s="65"/>
      <c r="B484" s="242"/>
      <c r="C484" s="242"/>
      <c r="D484" s="285" t="s">
        <v>605</v>
      </c>
      <c r="E484" s="285"/>
      <c r="F484" s="285"/>
      <c r="G484" s="285"/>
      <c r="H484" s="130" t="s">
        <v>847</v>
      </c>
      <c r="I484" s="60">
        <f>SUBTOTAL(9,I485:I489)</f>
        <v>16702</v>
      </c>
      <c r="J484" s="60">
        <f>SUBTOTAL(9,J485:J489)</f>
        <v>16618</v>
      </c>
      <c r="K484" s="62">
        <f t="shared" si="27"/>
        <v>84</v>
      </c>
      <c r="O484" s="169"/>
      <c r="Q484" s="169"/>
    </row>
    <row r="485" spans="1:18" s="78" customFormat="1" ht="27.75" customHeight="1" x14ac:dyDescent="0.15">
      <c r="A485" s="65"/>
      <c r="B485" s="242"/>
      <c r="C485" s="242"/>
      <c r="D485" s="244"/>
      <c r="E485" s="278" t="s">
        <v>577</v>
      </c>
      <c r="F485" s="278"/>
      <c r="G485" s="278"/>
      <c r="H485" s="70"/>
      <c r="I485" s="60">
        <f>SUBTOTAL(9,I486:I489)</f>
        <v>16702</v>
      </c>
      <c r="J485" s="60">
        <f>SUBTOTAL(9,J486:J489)</f>
        <v>16618</v>
      </c>
      <c r="K485" s="62">
        <f t="shared" si="27"/>
        <v>84</v>
      </c>
      <c r="O485" s="169"/>
      <c r="Q485" s="169"/>
    </row>
    <row r="486" spans="1:18" s="78" customFormat="1" ht="27.75" customHeight="1" x14ac:dyDescent="0.15">
      <c r="A486" s="65"/>
      <c r="B486" s="242"/>
      <c r="C486" s="242"/>
      <c r="D486" s="242"/>
      <c r="E486" s="244"/>
      <c r="F486" s="286" t="s">
        <v>578</v>
      </c>
      <c r="G486" s="286"/>
      <c r="H486" s="71"/>
      <c r="I486" s="72">
        <f>SUBTOTAL(9,I487:I489)</f>
        <v>16702</v>
      </c>
      <c r="J486" s="72">
        <f>SUBTOTAL(9,J487:J489)</f>
        <v>16618</v>
      </c>
      <c r="K486" s="61">
        <f t="shared" si="27"/>
        <v>84</v>
      </c>
      <c r="O486" s="169"/>
      <c r="Q486" s="169"/>
    </row>
    <row r="487" spans="1:18" s="78" customFormat="1" ht="27.75" customHeight="1" x14ac:dyDescent="0.15">
      <c r="A487" s="63"/>
      <c r="B487" s="64"/>
      <c r="C487" s="64"/>
      <c r="D487" s="64"/>
      <c r="E487" s="64"/>
      <c r="F487" s="66"/>
      <c r="G487" s="249" t="s">
        <v>606</v>
      </c>
      <c r="H487" s="67"/>
      <c r="I487" s="68">
        <f>SUBTOTAL(9,I488:I489)</f>
        <v>16702</v>
      </c>
      <c r="J487" s="68">
        <f>SUBTOTAL(9,J488:J489)</f>
        <v>16618</v>
      </c>
      <c r="K487" s="61">
        <f t="shared" si="27"/>
        <v>84</v>
      </c>
      <c r="O487" s="169"/>
      <c r="Q487" s="169"/>
    </row>
    <row r="488" spans="1:18" s="78" customFormat="1" ht="27.75" customHeight="1" x14ac:dyDescent="0.15">
      <c r="A488" s="63"/>
      <c r="B488" s="64"/>
      <c r="C488" s="64"/>
      <c r="D488" s="64"/>
      <c r="E488" s="64"/>
      <c r="F488" s="66"/>
      <c r="G488" s="249" t="s">
        <v>807</v>
      </c>
      <c r="H488" s="67" t="s">
        <v>607</v>
      </c>
      <c r="I488" s="68">
        <v>14000</v>
      </c>
      <c r="J488" s="68">
        <v>14000</v>
      </c>
      <c r="K488" s="61">
        <f>SUM(I488-J488)</f>
        <v>0</v>
      </c>
      <c r="O488" s="169"/>
      <c r="Q488" s="169"/>
    </row>
    <row r="489" spans="1:18" s="78" customFormat="1" ht="27.75" customHeight="1" x14ac:dyDescent="0.15">
      <c r="A489" s="63"/>
      <c r="B489" s="64"/>
      <c r="C489" s="64"/>
      <c r="D489" s="64"/>
      <c r="E489" s="64"/>
      <c r="F489" s="66"/>
      <c r="G489" s="249" t="s">
        <v>608</v>
      </c>
      <c r="H489" s="67" t="s">
        <v>609</v>
      </c>
      <c r="I489" s="68">
        <v>2702</v>
      </c>
      <c r="J489" s="68">
        <v>2618</v>
      </c>
      <c r="K489" s="61">
        <f t="shared" si="27"/>
        <v>84</v>
      </c>
      <c r="O489" s="169"/>
      <c r="Q489" s="169"/>
    </row>
    <row r="490" spans="1:18" s="78" customFormat="1" ht="27.75" customHeight="1" x14ac:dyDescent="0.15">
      <c r="A490" s="65"/>
      <c r="B490" s="242"/>
      <c r="C490" s="242"/>
      <c r="D490" s="278" t="s">
        <v>808</v>
      </c>
      <c r="E490" s="278"/>
      <c r="F490" s="278"/>
      <c r="G490" s="278"/>
      <c r="H490" s="130"/>
      <c r="I490" s="60">
        <f>SUBTOTAL(9,I491:I498)</f>
        <v>0</v>
      </c>
      <c r="J490" s="60">
        <f>SUBTOTAL(9,J491:J498)</f>
        <v>64572</v>
      </c>
      <c r="K490" s="62">
        <f t="shared" ref="K490:K514" si="28">SUM(I490-J490)</f>
        <v>-64572</v>
      </c>
      <c r="L490" s="220" t="s">
        <v>809</v>
      </c>
      <c r="M490" s="221"/>
    </row>
    <row r="491" spans="1:18" s="78" customFormat="1" ht="27.75" customHeight="1" x14ac:dyDescent="0.15">
      <c r="A491" s="65"/>
      <c r="B491" s="242"/>
      <c r="C491" s="242"/>
      <c r="D491" s="244"/>
      <c r="E491" s="278" t="s">
        <v>810</v>
      </c>
      <c r="F491" s="278"/>
      <c r="G491" s="278"/>
      <c r="H491" s="70"/>
      <c r="I491" s="60">
        <f>SUBTOTAL(9,I492:I493)</f>
        <v>0</v>
      </c>
      <c r="J491" s="60">
        <f>SUBTOTAL(9,J492:J493)</f>
        <v>49200</v>
      </c>
      <c r="K491" s="62">
        <f t="shared" si="28"/>
        <v>-49200</v>
      </c>
      <c r="L491" s="222"/>
      <c r="M491" s="221"/>
    </row>
    <row r="492" spans="1:18" s="78" customFormat="1" ht="27.75" customHeight="1" x14ac:dyDescent="0.15">
      <c r="A492" s="65"/>
      <c r="B492" s="242"/>
      <c r="C492" s="242"/>
      <c r="D492" s="242"/>
      <c r="E492" s="244"/>
      <c r="F492" s="286" t="s">
        <v>811</v>
      </c>
      <c r="G492" s="286"/>
      <c r="H492" s="71"/>
      <c r="I492" s="72">
        <f>SUBTOTAL(9,I493:I493)</f>
        <v>0</v>
      </c>
      <c r="J492" s="72">
        <f>SUBTOTAL(9,J493:J493)</f>
        <v>49200</v>
      </c>
      <c r="K492" s="61">
        <f t="shared" si="28"/>
        <v>-49200</v>
      </c>
      <c r="L492" s="222"/>
      <c r="M492" s="221"/>
    </row>
    <row r="493" spans="1:18" s="78" customFormat="1" ht="27.75" customHeight="1" x14ac:dyDescent="0.15">
      <c r="A493" s="63"/>
      <c r="B493" s="64"/>
      <c r="C493" s="64"/>
      <c r="D493" s="64"/>
      <c r="E493" s="40"/>
      <c r="F493" s="39"/>
      <c r="G493" s="118" t="s">
        <v>812</v>
      </c>
      <c r="H493" s="119"/>
      <c r="I493" s="49">
        <v>0</v>
      </c>
      <c r="J493" s="49">
        <v>49200</v>
      </c>
      <c r="K493" s="48">
        <f t="shared" si="28"/>
        <v>-49200</v>
      </c>
      <c r="L493" s="222"/>
      <c r="M493" s="221"/>
    </row>
    <row r="494" spans="1:18" s="78" customFormat="1" ht="27.75" customHeight="1" x14ac:dyDescent="0.15">
      <c r="A494" s="65"/>
      <c r="B494" s="242"/>
      <c r="C494" s="242"/>
      <c r="D494" s="242"/>
      <c r="E494" s="278" t="s">
        <v>813</v>
      </c>
      <c r="F494" s="278"/>
      <c r="G494" s="278"/>
      <c r="H494" s="70"/>
      <c r="I494" s="72">
        <f>SUBTOTAL(9,I495:I498)</f>
        <v>0</v>
      </c>
      <c r="J494" s="72">
        <f>SUBTOTAL(9,J495:J498)</f>
        <v>15372</v>
      </c>
      <c r="K494" s="62">
        <f t="shared" si="28"/>
        <v>-15372</v>
      </c>
      <c r="L494" s="222"/>
      <c r="M494" s="221"/>
    </row>
    <row r="495" spans="1:18" s="78" customFormat="1" ht="27.75" customHeight="1" x14ac:dyDescent="0.15">
      <c r="A495" s="65"/>
      <c r="B495" s="242"/>
      <c r="C495" s="242"/>
      <c r="D495" s="242"/>
      <c r="E495" s="242"/>
      <c r="F495" s="286" t="s">
        <v>814</v>
      </c>
      <c r="G495" s="286"/>
      <c r="H495" s="71"/>
      <c r="I495" s="72">
        <f>SUBTOTAL(9,I496:I498)</f>
        <v>0</v>
      </c>
      <c r="J495" s="72">
        <f>SUBTOTAL(9,J496:J498)</f>
        <v>15372</v>
      </c>
      <c r="K495" s="57">
        <f t="shared" si="28"/>
        <v>-15372</v>
      </c>
      <c r="L495" s="222"/>
      <c r="M495" s="221"/>
    </row>
    <row r="496" spans="1:18" s="78" customFormat="1" ht="27.75" customHeight="1" x14ac:dyDescent="0.15">
      <c r="A496" s="63"/>
      <c r="B496" s="64"/>
      <c r="C496" s="64"/>
      <c r="D496" s="64"/>
      <c r="E496" s="64"/>
      <c r="F496" s="66"/>
      <c r="G496" s="246" t="s">
        <v>815</v>
      </c>
      <c r="H496" s="67"/>
      <c r="I496" s="68">
        <v>0</v>
      </c>
      <c r="J496" s="68">
        <v>6000</v>
      </c>
      <c r="K496" s="61">
        <f t="shared" si="28"/>
        <v>-6000</v>
      </c>
      <c r="L496" s="220"/>
      <c r="M496" s="221"/>
    </row>
    <row r="497" spans="1:13" s="78" customFormat="1" ht="27.75" customHeight="1" x14ac:dyDescent="0.15">
      <c r="A497" s="63"/>
      <c r="B497" s="64"/>
      <c r="C497" s="64"/>
      <c r="D497" s="64"/>
      <c r="E497" s="64"/>
      <c r="F497" s="66"/>
      <c r="G497" s="246" t="s">
        <v>816</v>
      </c>
      <c r="H497" s="67"/>
      <c r="I497" s="68">
        <v>0</v>
      </c>
      <c r="J497" s="68">
        <v>360</v>
      </c>
      <c r="K497" s="61">
        <f t="shared" si="28"/>
        <v>-360</v>
      </c>
      <c r="L497" s="220"/>
      <c r="M497" s="221"/>
    </row>
    <row r="498" spans="1:13" s="78" customFormat="1" ht="27.75" customHeight="1" x14ac:dyDescent="0.15">
      <c r="A498" s="63"/>
      <c r="B498" s="64"/>
      <c r="C498" s="64"/>
      <c r="D498" s="64"/>
      <c r="E498" s="64"/>
      <c r="F498" s="66"/>
      <c r="G498" s="246" t="s">
        <v>817</v>
      </c>
      <c r="H498" s="67"/>
      <c r="I498" s="68">
        <v>0</v>
      </c>
      <c r="J498" s="68">
        <v>9012</v>
      </c>
      <c r="K498" s="48">
        <f t="shared" si="28"/>
        <v>-9012</v>
      </c>
      <c r="L498" s="223"/>
      <c r="M498" s="221"/>
    </row>
    <row r="499" spans="1:13" s="43" customFormat="1" ht="27.75" customHeight="1" x14ac:dyDescent="0.15">
      <c r="A499" s="65"/>
      <c r="B499" s="64"/>
      <c r="C499" s="281" t="s">
        <v>818</v>
      </c>
      <c r="D499" s="281"/>
      <c r="E499" s="281"/>
      <c r="F499" s="281"/>
      <c r="G499" s="282"/>
      <c r="H499" s="226"/>
      <c r="I499" s="227">
        <f>SUBTOTAL(9,I500:I515)</f>
        <v>122869</v>
      </c>
      <c r="J499" s="227">
        <f>SUBTOTAL(9,J500:J515)</f>
        <v>0</v>
      </c>
      <c r="K499" s="62">
        <f t="shared" si="28"/>
        <v>122869</v>
      </c>
      <c r="L499" s="224">
        <v>122869</v>
      </c>
      <c r="M499" s="225"/>
    </row>
    <row r="500" spans="1:13" s="43" customFormat="1" ht="37.5" customHeight="1" x14ac:dyDescent="0.15">
      <c r="A500" s="65"/>
      <c r="B500" s="242"/>
      <c r="C500" s="242"/>
      <c r="D500" s="278" t="s">
        <v>808</v>
      </c>
      <c r="E500" s="278"/>
      <c r="F500" s="278"/>
      <c r="G500" s="278"/>
      <c r="H500" s="228" t="s">
        <v>831</v>
      </c>
      <c r="I500" s="60">
        <f>SUBTOTAL(9,I501:I515)</f>
        <v>122869</v>
      </c>
      <c r="J500" s="60">
        <f>SUBTOTAL(9,J501:J515)</f>
        <v>0</v>
      </c>
      <c r="K500" s="61">
        <f t="shared" si="28"/>
        <v>122869</v>
      </c>
      <c r="L500" s="224"/>
      <c r="M500" s="225"/>
    </row>
    <row r="501" spans="1:13" s="43" customFormat="1" ht="27.75" customHeight="1" x14ac:dyDescent="0.15">
      <c r="A501" s="65"/>
      <c r="B501" s="242"/>
      <c r="C501" s="242"/>
      <c r="D501" s="244"/>
      <c r="E501" s="278" t="s">
        <v>810</v>
      </c>
      <c r="F501" s="278"/>
      <c r="G501" s="278"/>
      <c r="H501" s="70"/>
      <c r="I501" s="60">
        <f>SUBTOTAL(9,I502:I512)</f>
        <v>114429</v>
      </c>
      <c r="J501" s="60">
        <f>SUBTOTAL(9,J502:J511)</f>
        <v>0</v>
      </c>
      <c r="K501" s="62">
        <f t="shared" si="28"/>
        <v>114429</v>
      </c>
      <c r="L501" s="225"/>
      <c r="M501" s="225"/>
    </row>
    <row r="502" spans="1:13" s="43" customFormat="1" ht="27.75" customHeight="1" x14ac:dyDescent="0.15">
      <c r="A502" s="65"/>
      <c r="B502" s="242"/>
      <c r="C502" s="242"/>
      <c r="D502" s="242"/>
      <c r="E502" s="244"/>
      <c r="F502" s="286" t="s">
        <v>811</v>
      </c>
      <c r="G502" s="286"/>
      <c r="H502" s="71"/>
      <c r="I502" s="72">
        <f>SUBTOTAL(9,I503:I512)</f>
        <v>114429</v>
      </c>
      <c r="J502" s="72">
        <f>SUBTOTAL(9,J503:J511)</f>
        <v>0</v>
      </c>
      <c r="K502" s="61">
        <f t="shared" si="28"/>
        <v>114429</v>
      </c>
      <c r="L502" s="225"/>
      <c r="M502" s="225"/>
    </row>
    <row r="503" spans="1:13" s="78" customFormat="1" ht="27.75" customHeight="1" x14ac:dyDescent="0.15">
      <c r="A503" s="65"/>
      <c r="B503" s="242"/>
      <c r="C503" s="242"/>
      <c r="D503" s="242"/>
      <c r="E503" s="242"/>
      <c r="F503" s="66"/>
      <c r="G503" s="246" t="s">
        <v>666</v>
      </c>
      <c r="H503" s="124"/>
      <c r="I503" s="68">
        <f>SUBTOTAL(9,I504:I504)</f>
        <v>22029</v>
      </c>
      <c r="J503" s="68">
        <f>SUBTOTAL(9,J504:J504)</f>
        <v>0</v>
      </c>
      <c r="K503" s="61">
        <f t="shared" ref="K503:K510" si="29">SUM(I503-J503)</f>
        <v>22029</v>
      </c>
      <c r="L503" s="200"/>
      <c r="M503" s="201"/>
    </row>
    <row r="504" spans="1:13" s="81" customFormat="1" ht="27.75" customHeight="1" x14ac:dyDescent="0.15">
      <c r="A504" s="65"/>
      <c r="B504" s="242"/>
      <c r="C504" s="242"/>
      <c r="D504" s="242"/>
      <c r="E504" s="242"/>
      <c r="F504" s="66"/>
      <c r="G504" s="249" t="s">
        <v>111</v>
      </c>
      <c r="H504" s="67" t="s">
        <v>820</v>
      </c>
      <c r="I504" s="131">
        <v>22029</v>
      </c>
      <c r="J504" s="131">
        <v>0</v>
      </c>
      <c r="K504" s="61">
        <f t="shared" si="29"/>
        <v>22029</v>
      </c>
      <c r="L504" s="204"/>
      <c r="M504" s="209"/>
    </row>
    <row r="505" spans="1:13" s="78" customFormat="1" ht="27.75" customHeight="1" x14ac:dyDescent="0.15">
      <c r="A505" s="65"/>
      <c r="B505" s="242"/>
      <c r="C505" s="242"/>
      <c r="D505" s="242"/>
      <c r="E505" s="242"/>
      <c r="F505" s="66"/>
      <c r="G505" s="246" t="s">
        <v>673</v>
      </c>
      <c r="H505" s="67"/>
      <c r="I505" s="68">
        <f>SUBTOTAL(9,I506:I510)</f>
        <v>2400</v>
      </c>
      <c r="J505" s="68">
        <f>SUBTOTAL(9,J506:J510)</f>
        <v>0</v>
      </c>
      <c r="K505" s="61">
        <f t="shared" si="29"/>
        <v>2400</v>
      </c>
      <c r="L505" s="200">
        <v>22028600</v>
      </c>
    </row>
    <row r="506" spans="1:13" s="78" customFormat="1" ht="27.75" customHeight="1" x14ac:dyDescent="0.15">
      <c r="A506" s="65"/>
      <c r="B506" s="242"/>
      <c r="C506" s="242"/>
      <c r="D506" s="242"/>
      <c r="E506" s="242"/>
      <c r="F506" s="66"/>
      <c r="G506" s="246" t="s">
        <v>112</v>
      </c>
      <c r="H506" s="67" t="s">
        <v>821</v>
      </c>
      <c r="I506" s="131">
        <v>992</v>
      </c>
      <c r="J506" s="131">
        <v>0</v>
      </c>
      <c r="K506" s="61">
        <f t="shared" si="29"/>
        <v>992</v>
      </c>
      <c r="L506" s="200"/>
    </row>
    <row r="507" spans="1:13" s="78" customFormat="1" ht="27.75" customHeight="1" x14ac:dyDescent="0.15">
      <c r="A507" s="63"/>
      <c r="B507" s="242"/>
      <c r="C507" s="242"/>
      <c r="D507" s="242"/>
      <c r="E507" s="242"/>
      <c r="F507" s="66"/>
      <c r="G507" s="246" t="s">
        <v>113</v>
      </c>
      <c r="H507" s="67" t="s">
        <v>822</v>
      </c>
      <c r="I507" s="131">
        <v>734</v>
      </c>
      <c r="J507" s="131">
        <v>0</v>
      </c>
      <c r="K507" s="61">
        <f t="shared" si="29"/>
        <v>734</v>
      </c>
      <c r="L507" s="200">
        <v>734667.15</v>
      </c>
    </row>
    <row r="508" spans="1:13" s="78" customFormat="1" ht="27.75" customHeight="1" x14ac:dyDescent="0.15">
      <c r="A508" s="65"/>
      <c r="B508" s="242"/>
      <c r="C508" s="242"/>
      <c r="D508" s="242"/>
      <c r="E508" s="242"/>
      <c r="F508" s="66"/>
      <c r="G508" s="246" t="s">
        <v>114</v>
      </c>
      <c r="H508" s="69" t="s">
        <v>891</v>
      </c>
      <c r="I508" s="131">
        <v>75</v>
      </c>
      <c r="J508" s="131">
        <v>0</v>
      </c>
      <c r="K508" s="61">
        <f t="shared" si="29"/>
        <v>75</v>
      </c>
      <c r="L508" s="200"/>
    </row>
    <row r="509" spans="1:13" s="78" customFormat="1" ht="27.75" customHeight="1" x14ac:dyDescent="0.15">
      <c r="A509" s="65"/>
      <c r="B509" s="242"/>
      <c r="C509" s="242"/>
      <c r="D509" s="242"/>
      <c r="E509" s="242"/>
      <c r="F509" s="66"/>
      <c r="G509" s="246" t="s">
        <v>115</v>
      </c>
      <c r="H509" s="67" t="s">
        <v>823</v>
      </c>
      <c r="I509" s="131">
        <v>407</v>
      </c>
      <c r="J509" s="131">
        <v>0</v>
      </c>
      <c r="K509" s="61">
        <f t="shared" si="29"/>
        <v>407</v>
      </c>
      <c r="L509" s="200"/>
    </row>
    <row r="510" spans="1:13" s="78" customFormat="1" ht="27.75" customHeight="1" x14ac:dyDescent="0.15">
      <c r="A510" s="65"/>
      <c r="B510" s="242"/>
      <c r="C510" s="242"/>
      <c r="D510" s="242"/>
      <c r="E510" s="242"/>
      <c r="F510" s="66"/>
      <c r="G510" s="246" t="s">
        <v>344</v>
      </c>
      <c r="H510" s="67" t="s">
        <v>824</v>
      </c>
      <c r="I510" s="131">
        <v>192</v>
      </c>
      <c r="J510" s="131">
        <v>0</v>
      </c>
      <c r="K510" s="61">
        <f t="shared" si="29"/>
        <v>192</v>
      </c>
      <c r="L510" s="200"/>
    </row>
    <row r="511" spans="1:13" s="43" customFormat="1" ht="27.75" customHeight="1" x14ac:dyDescent="0.15">
      <c r="A511" s="63"/>
      <c r="B511" s="64"/>
      <c r="C511" s="64"/>
      <c r="D511" s="64"/>
      <c r="E511" s="40"/>
      <c r="F511" s="39"/>
      <c r="G511" s="118" t="s">
        <v>812</v>
      </c>
      <c r="H511" s="119" t="s">
        <v>819</v>
      </c>
      <c r="I511" s="49">
        <v>90000</v>
      </c>
      <c r="J511" s="49">
        <v>0</v>
      </c>
      <c r="K511" s="61">
        <f t="shared" si="28"/>
        <v>90000</v>
      </c>
      <c r="L511" s="225"/>
      <c r="M511" s="225"/>
    </row>
    <row r="512" spans="1:13" s="43" customFormat="1" ht="27.75" customHeight="1" x14ac:dyDescent="0.15">
      <c r="A512" s="65"/>
      <c r="B512" s="242"/>
      <c r="C512" s="242"/>
      <c r="D512" s="242"/>
      <c r="E512" s="278" t="s">
        <v>813</v>
      </c>
      <c r="F512" s="278"/>
      <c r="G512" s="278"/>
      <c r="H512" s="70"/>
      <c r="I512" s="72">
        <f>SUBTOTAL(9,I513:I515)</f>
        <v>8440</v>
      </c>
      <c r="J512" s="72">
        <f>SUBTOTAL(9,J513:J515)</f>
        <v>0</v>
      </c>
      <c r="K512" s="62">
        <f t="shared" si="28"/>
        <v>8440</v>
      </c>
      <c r="L512" s="225"/>
      <c r="M512" s="225"/>
    </row>
    <row r="513" spans="1:18" s="43" customFormat="1" ht="27.75" customHeight="1" x14ac:dyDescent="0.15">
      <c r="A513" s="65"/>
      <c r="B513" s="242"/>
      <c r="C513" s="242"/>
      <c r="D513" s="242"/>
      <c r="E513" s="242"/>
      <c r="F513" s="286" t="s">
        <v>814</v>
      </c>
      <c r="G513" s="286"/>
      <c r="H513" s="71"/>
      <c r="I513" s="72">
        <f>SUBTOTAL(9,I514:I515)</f>
        <v>8440</v>
      </c>
      <c r="J513" s="72">
        <f>SUBTOTAL(9,J514:J515)</f>
        <v>0</v>
      </c>
      <c r="K513" s="61">
        <f t="shared" si="28"/>
        <v>8440</v>
      </c>
      <c r="L513" s="225"/>
      <c r="M513" s="225"/>
    </row>
    <row r="514" spans="1:18" s="43" customFormat="1" ht="27.75" customHeight="1" x14ac:dyDescent="0.15">
      <c r="A514" s="63"/>
      <c r="B514" s="64"/>
      <c r="C514" s="64"/>
      <c r="D514" s="64"/>
      <c r="E514" s="64"/>
      <c r="F514" s="66"/>
      <c r="G514" s="246" t="s">
        <v>827</v>
      </c>
      <c r="H514" s="69" t="s">
        <v>825</v>
      </c>
      <c r="I514" s="68">
        <v>7640</v>
      </c>
      <c r="J514" s="68">
        <v>0</v>
      </c>
      <c r="K514" s="61">
        <f t="shared" si="28"/>
        <v>7640</v>
      </c>
      <c r="L514" s="225"/>
      <c r="M514" s="225"/>
    </row>
    <row r="515" spans="1:18" s="43" customFormat="1" ht="27.75" customHeight="1" x14ac:dyDescent="0.15">
      <c r="A515" s="63"/>
      <c r="B515" s="64"/>
      <c r="C515" s="64"/>
      <c r="D515" s="64"/>
      <c r="E515" s="64"/>
      <c r="F515" s="66"/>
      <c r="G515" s="246" t="s">
        <v>826</v>
      </c>
      <c r="H515" s="119" t="s">
        <v>828</v>
      </c>
      <c r="I515" s="68">
        <v>800</v>
      </c>
      <c r="J515" s="68">
        <v>0</v>
      </c>
      <c r="K515" s="48">
        <f t="shared" ref="K515" si="30">SUM(I515-J515)</f>
        <v>800</v>
      </c>
      <c r="L515" s="225"/>
      <c r="M515" s="225"/>
    </row>
    <row r="516" spans="1:18" s="37" customFormat="1" ht="27.75" customHeight="1" x14ac:dyDescent="0.15">
      <c r="A516" s="65"/>
      <c r="B516" s="242"/>
      <c r="C516" s="280" t="s">
        <v>612</v>
      </c>
      <c r="D516" s="281"/>
      <c r="E516" s="281"/>
      <c r="F516" s="281"/>
      <c r="G516" s="282"/>
      <c r="H516" s="46"/>
      <c r="I516" s="60">
        <f>SUBTOTAL(9,I517:I548)</f>
        <v>95000</v>
      </c>
      <c r="J516" s="60">
        <f>SUBTOTAL(9,J517:J548)</f>
        <v>135000</v>
      </c>
      <c r="K516" s="62">
        <f>SUM(I516-J516)</f>
        <v>-40000</v>
      </c>
      <c r="L516" s="78"/>
      <c r="M516" s="78"/>
      <c r="N516" s="78"/>
      <c r="O516" s="169"/>
      <c r="P516" s="78"/>
      <c r="Q516" s="169"/>
      <c r="R516" s="78"/>
    </row>
    <row r="517" spans="1:18" s="78" customFormat="1" ht="27.75" customHeight="1" x14ac:dyDescent="0.15">
      <c r="A517" s="65"/>
      <c r="B517" s="242"/>
      <c r="C517" s="242"/>
      <c r="D517" s="280" t="s">
        <v>740</v>
      </c>
      <c r="E517" s="281"/>
      <c r="F517" s="281"/>
      <c r="G517" s="282"/>
      <c r="H517" s="130" t="s">
        <v>846</v>
      </c>
      <c r="I517" s="60">
        <f>SUBTOTAL(9,I518:I548)</f>
        <v>95000</v>
      </c>
      <c r="J517" s="60">
        <f>SUBTOTAL(9,J518:J548)</f>
        <v>135000</v>
      </c>
      <c r="K517" s="62">
        <f>SUM(I517-J517)</f>
        <v>-40000</v>
      </c>
      <c r="L517" s="200"/>
      <c r="M517" s="201"/>
    </row>
    <row r="518" spans="1:18" s="78" customFormat="1" ht="27.75" customHeight="1" x14ac:dyDescent="0.15">
      <c r="A518" s="63"/>
      <c r="B518" s="242"/>
      <c r="C518" s="242"/>
      <c r="D518" s="244"/>
      <c r="E518" s="280" t="s">
        <v>741</v>
      </c>
      <c r="F518" s="281"/>
      <c r="G518" s="282"/>
      <c r="H518" s="70"/>
      <c r="I518" s="60">
        <f>SUBTOTAL(9,I519:I533)</f>
        <v>49003</v>
      </c>
      <c r="J518" s="60">
        <f>SUBTOTAL(9,J519:J533)</f>
        <v>110603</v>
      </c>
      <c r="K518" s="62">
        <f t="shared" ref="K518:K548" si="31">SUM(I518-J518)</f>
        <v>-61600</v>
      </c>
      <c r="L518" s="211"/>
      <c r="M518" s="201"/>
    </row>
    <row r="519" spans="1:18" s="78" customFormat="1" ht="27.75" customHeight="1" x14ac:dyDescent="0.15">
      <c r="A519" s="65" t="s">
        <v>742</v>
      </c>
      <c r="B519" s="242"/>
      <c r="C519" s="242"/>
      <c r="D519" s="242"/>
      <c r="E519" s="244"/>
      <c r="F519" s="283" t="s">
        <v>743</v>
      </c>
      <c r="G519" s="284"/>
      <c r="H519" s="139"/>
      <c r="I519" s="72">
        <f>SUBTOTAL(9,I520:I533)</f>
        <v>49003</v>
      </c>
      <c r="J519" s="72">
        <f>SUBTOTAL(9,J520:J533)</f>
        <v>110603</v>
      </c>
      <c r="K519" s="57">
        <f t="shared" si="31"/>
        <v>-61600</v>
      </c>
      <c r="L519" s="200"/>
      <c r="M519" s="201"/>
    </row>
    <row r="520" spans="1:18" s="78" customFormat="1" ht="27.75" customHeight="1" x14ac:dyDescent="0.15">
      <c r="A520" s="65"/>
      <c r="B520" s="242"/>
      <c r="C520" s="242"/>
      <c r="D520" s="242"/>
      <c r="E520" s="242"/>
      <c r="F520" s="66"/>
      <c r="G520" s="246" t="s">
        <v>744</v>
      </c>
      <c r="H520" s="124"/>
      <c r="I520" s="68">
        <f>SUBTOTAL(9,I521:I521)</f>
        <v>21600</v>
      </c>
      <c r="J520" s="68">
        <f>SUBTOTAL(9,J521:J521)</f>
        <v>21600</v>
      </c>
      <c r="K520" s="61">
        <f t="shared" si="31"/>
        <v>0</v>
      </c>
      <c r="L520" s="200"/>
      <c r="M520" s="201"/>
    </row>
    <row r="521" spans="1:18" s="81" customFormat="1" ht="27.75" customHeight="1" x14ac:dyDescent="0.15">
      <c r="A521" s="65"/>
      <c r="B521" s="242"/>
      <c r="C521" s="242"/>
      <c r="D521" s="242"/>
      <c r="E521" s="242"/>
      <c r="F521" s="66"/>
      <c r="G521" s="249" t="s">
        <v>111</v>
      </c>
      <c r="H521" s="67" t="s">
        <v>730</v>
      </c>
      <c r="I521" s="131">
        <v>21600</v>
      </c>
      <c r="J521" s="131">
        <v>21600</v>
      </c>
      <c r="K521" s="61">
        <f t="shared" si="31"/>
        <v>0</v>
      </c>
      <c r="L521" s="204"/>
      <c r="M521" s="209"/>
    </row>
    <row r="522" spans="1:18" s="78" customFormat="1" ht="27.75" customHeight="1" x14ac:dyDescent="0.15">
      <c r="A522" s="65"/>
      <c r="B522" s="242"/>
      <c r="C522" s="242"/>
      <c r="D522" s="242"/>
      <c r="E522" s="242"/>
      <c r="F522" s="66"/>
      <c r="G522" s="246" t="s">
        <v>745</v>
      </c>
      <c r="H522" s="67"/>
      <c r="I522" s="68">
        <f>SUBTOTAL(9,I523:I527)</f>
        <v>2369</v>
      </c>
      <c r="J522" s="68">
        <f>SUBTOTAL(9,J523:J527)</f>
        <v>2369</v>
      </c>
      <c r="K522" s="61">
        <f t="shared" si="31"/>
        <v>0</v>
      </c>
      <c r="L522" s="200"/>
    </row>
    <row r="523" spans="1:18" s="78" customFormat="1" ht="27.75" customHeight="1" x14ac:dyDescent="0.15">
      <c r="A523" s="65"/>
      <c r="B523" s="242"/>
      <c r="C523" s="242"/>
      <c r="D523" s="242"/>
      <c r="E523" s="242"/>
      <c r="F523" s="66"/>
      <c r="G523" s="246" t="s">
        <v>112</v>
      </c>
      <c r="H523" s="67" t="s">
        <v>731</v>
      </c>
      <c r="I523" s="131">
        <v>972</v>
      </c>
      <c r="J523" s="131">
        <v>972</v>
      </c>
      <c r="K523" s="61">
        <f t="shared" si="31"/>
        <v>0</v>
      </c>
      <c r="L523" s="200"/>
    </row>
    <row r="524" spans="1:18" s="78" customFormat="1" ht="27.75" customHeight="1" x14ac:dyDescent="0.15">
      <c r="A524" s="63"/>
      <c r="B524" s="242"/>
      <c r="C524" s="242"/>
      <c r="D524" s="242"/>
      <c r="E524" s="242"/>
      <c r="F524" s="66"/>
      <c r="G524" s="246" t="s">
        <v>113</v>
      </c>
      <c r="H524" s="67" t="s">
        <v>732</v>
      </c>
      <c r="I524" s="131">
        <v>721</v>
      </c>
      <c r="J524" s="131">
        <v>721</v>
      </c>
      <c r="K524" s="61">
        <f t="shared" si="31"/>
        <v>0</v>
      </c>
      <c r="L524" s="200"/>
    </row>
    <row r="525" spans="1:18" s="78" customFormat="1" ht="27.75" customHeight="1" x14ac:dyDescent="0.15">
      <c r="A525" s="65"/>
      <c r="B525" s="242"/>
      <c r="C525" s="242"/>
      <c r="D525" s="242"/>
      <c r="E525" s="242"/>
      <c r="F525" s="66"/>
      <c r="G525" s="246" t="s">
        <v>114</v>
      </c>
      <c r="H525" s="69" t="s">
        <v>733</v>
      </c>
      <c r="I525" s="131">
        <v>74</v>
      </c>
      <c r="J525" s="131">
        <v>74</v>
      </c>
      <c r="K525" s="61">
        <f t="shared" si="31"/>
        <v>0</v>
      </c>
      <c r="L525" s="200"/>
    </row>
    <row r="526" spans="1:18" s="78" customFormat="1" ht="27.75" customHeight="1" x14ac:dyDescent="0.15">
      <c r="A526" s="65"/>
      <c r="B526" s="242"/>
      <c r="C526" s="242"/>
      <c r="D526" s="242"/>
      <c r="E526" s="242"/>
      <c r="F526" s="66"/>
      <c r="G526" s="246" t="s">
        <v>115</v>
      </c>
      <c r="H526" s="67" t="s">
        <v>734</v>
      </c>
      <c r="I526" s="131">
        <v>400</v>
      </c>
      <c r="J526" s="131">
        <v>400</v>
      </c>
      <c r="K526" s="61">
        <f t="shared" si="31"/>
        <v>0</v>
      </c>
      <c r="L526" s="200"/>
    </row>
    <row r="527" spans="1:18" s="78" customFormat="1" ht="27.75" customHeight="1" x14ac:dyDescent="0.15">
      <c r="A527" s="65"/>
      <c r="B527" s="242"/>
      <c r="C527" s="242"/>
      <c r="D527" s="242"/>
      <c r="E527" s="242"/>
      <c r="F527" s="66"/>
      <c r="G527" s="246" t="s">
        <v>746</v>
      </c>
      <c r="H527" s="67" t="s">
        <v>735</v>
      </c>
      <c r="I527" s="131">
        <v>202</v>
      </c>
      <c r="J527" s="131">
        <v>202</v>
      </c>
      <c r="K527" s="61">
        <f t="shared" si="31"/>
        <v>0</v>
      </c>
      <c r="L527" s="200"/>
    </row>
    <row r="528" spans="1:18" s="78" customFormat="1" ht="27.75" customHeight="1" x14ac:dyDescent="0.15">
      <c r="A528" s="65"/>
      <c r="B528" s="242"/>
      <c r="C528" s="242"/>
      <c r="D528" s="242"/>
      <c r="E528" s="242"/>
      <c r="F528" s="66"/>
      <c r="G528" s="246" t="s">
        <v>116</v>
      </c>
      <c r="H528" s="67" t="s">
        <v>736</v>
      </c>
      <c r="I528" s="131">
        <v>1551</v>
      </c>
      <c r="J528" s="131">
        <v>1551</v>
      </c>
      <c r="K528" s="61">
        <f t="shared" si="31"/>
        <v>0</v>
      </c>
      <c r="L528" s="200"/>
    </row>
    <row r="529" spans="1:13" s="78" customFormat="1" ht="27.75" customHeight="1" x14ac:dyDescent="0.15">
      <c r="A529" s="65"/>
      <c r="B529" s="242"/>
      <c r="C529" s="242"/>
      <c r="D529" s="242"/>
      <c r="E529" s="242"/>
      <c r="F529" s="66"/>
      <c r="G529" s="246" t="s">
        <v>117</v>
      </c>
      <c r="H529" s="67" t="s">
        <v>737</v>
      </c>
      <c r="I529" s="131">
        <v>1800</v>
      </c>
      <c r="J529" s="131">
        <v>1800</v>
      </c>
      <c r="K529" s="61">
        <f t="shared" si="31"/>
        <v>0</v>
      </c>
      <c r="L529" s="200"/>
    </row>
    <row r="530" spans="1:13" s="78" customFormat="1" ht="27.75" customHeight="1" x14ac:dyDescent="0.15">
      <c r="A530" s="65"/>
      <c r="B530" s="242"/>
      <c r="C530" s="242"/>
      <c r="D530" s="242"/>
      <c r="E530" s="242"/>
      <c r="F530" s="66"/>
      <c r="G530" s="246" t="s">
        <v>118</v>
      </c>
      <c r="H530" s="67" t="s">
        <v>738</v>
      </c>
      <c r="I530" s="131">
        <v>483</v>
      </c>
      <c r="J530" s="131">
        <v>483</v>
      </c>
      <c r="K530" s="61">
        <f t="shared" si="31"/>
        <v>0</v>
      </c>
      <c r="L530" s="200"/>
    </row>
    <row r="531" spans="1:13" s="78" customFormat="1" ht="27.75" customHeight="1" x14ac:dyDescent="0.15">
      <c r="A531" s="65"/>
      <c r="B531" s="242"/>
      <c r="C531" s="242"/>
      <c r="D531" s="242"/>
      <c r="E531" s="242"/>
      <c r="F531" s="66"/>
      <c r="G531" s="246" t="s">
        <v>747</v>
      </c>
      <c r="H531" s="67"/>
      <c r="I531" s="68">
        <f>SUBTOTAL(9,I532:I533)</f>
        <v>21200</v>
      </c>
      <c r="J531" s="68">
        <f>SUBTOTAL(9,J532:J533)</f>
        <v>82800</v>
      </c>
      <c r="K531" s="61">
        <f t="shared" si="31"/>
        <v>-61600</v>
      </c>
      <c r="L531" s="200"/>
    </row>
    <row r="532" spans="1:13" s="78" customFormat="1" ht="27.75" customHeight="1" x14ac:dyDescent="0.15">
      <c r="A532" s="65"/>
      <c r="B532" s="242"/>
      <c r="C532" s="242"/>
      <c r="D532" s="242"/>
      <c r="E532" s="242"/>
      <c r="F532" s="66"/>
      <c r="G532" s="246" t="s">
        <v>748</v>
      </c>
      <c r="H532" s="67"/>
      <c r="I532" s="131">
        <v>0</v>
      </c>
      <c r="J532" s="131">
        <v>49680</v>
      </c>
      <c r="K532" s="61">
        <f t="shared" si="31"/>
        <v>-49680</v>
      </c>
      <c r="L532" s="200"/>
    </row>
    <row r="533" spans="1:13" s="78" customFormat="1" ht="27.75" customHeight="1" x14ac:dyDescent="0.15">
      <c r="A533" s="65"/>
      <c r="B533" s="242"/>
      <c r="C533" s="242"/>
      <c r="D533" s="242"/>
      <c r="E533" s="243"/>
      <c r="F533" s="39"/>
      <c r="G533" s="118" t="s">
        <v>749</v>
      </c>
      <c r="H533" s="119" t="s">
        <v>739</v>
      </c>
      <c r="I533" s="140">
        <v>21200</v>
      </c>
      <c r="J533" s="140">
        <v>33120</v>
      </c>
      <c r="K533" s="48">
        <f t="shared" si="31"/>
        <v>-11920</v>
      </c>
      <c r="L533" s="200"/>
    </row>
    <row r="534" spans="1:13" s="78" customFormat="1" ht="27.75" customHeight="1" x14ac:dyDescent="0.15">
      <c r="A534" s="65"/>
      <c r="B534" s="242"/>
      <c r="C534" s="242"/>
      <c r="D534" s="242"/>
      <c r="E534" s="280" t="s">
        <v>750</v>
      </c>
      <c r="F534" s="281"/>
      <c r="G534" s="282"/>
      <c r="H534" s="70"/>
      <c r="I534" s="60">
        <f>SUBTOTAL(9,I535:I545)</f>
        <v>45997</v>
      </c>
      <c r="J534" s="60">
        <f>SUBTOTAL(9,J535:J545)</f>
        <v>23197</v>
      </c>
      <c r="K534" s="62">
        <f>SUM(I534-J534)</f>
        <v>22800</v>
      </c>
      <c r="L534" s="200"/>
    </row>
    <row r="535" spans="1:13" s="78" customFormat="1" ht="27.75" customHeight="1" x14ac:dyDescent="0.15">
      <c r="A535" s="65"/>
      <c r="B535" s="242"/>
      <c r="C535" s="242"/>
      <c r="D535" s="242"/>
      <c r="E535" s="242"/>
      <c r="F535" s="283" t="s">
        <v>751</v>
      </c>
      <c r="G535" s="284"/>
      <c r="H535" s="71"/>
      <c r="I535" s="72">
        <f>SUBTOTAL(9,I536:I537)</f>
        <v>7128</v>
      </c>
      <c r="J535" s="72">
        <f>SUBTOTAL(9,J536:J537)</f>
        <v>1000</v>
      </c>
      <c r="K535" s="57">
        <f>SUM(I535-J535)</f>
        <v>6128</v>
      </c>
      <c r="L535" s="200"/>
    </row>
    <row r="536" spans="1:13" s="78" customFormat="1" ht="27.75" customHeight="1" x14ac:dyDescent="0.15">
      <c r="A536" s="65"/>
      <c r="B536" s="242"/>
      <c r="C536" s="242"/>
      <c r="D536" s="242"/>
      <c r="E536" s="242"/>
      <c r="F536" s="245"/>
      <c r="G536" s="246" t="s">
        <v>760</v>
      </c>
      <c r="H536" s="67" t="s">
        <v>759</v>
      </c>
      <c r="I536" s="68">
        <v>6000</v>
      </c>
      <c r="J536" s="68">
        <v>0</v>
      </c>
      <c r="K536" s="61">
        <v>6000</v>
      </c>
      <c r="L536" s="200"/>
    </row>
    <row r="537" spans="1:13" s="212" customFormat="1" ht="27.75" customHeight="1" x14ac:dyDescent="0.15">
      <c r="A537" s="65"/>
      <c r="B537" s="64"/>
      <c r="C537" s="64"/>
      <c r="D537" s="64"/>
      <c r="E537" s="64"/>
      <c r="F537" s="66"/>
      <c r="G537" s="246" t="s">
        <v>752</v>
      </c>
      <c r="H537" s="67" t="s">
        <v>761</v>
      </c>
      <c r="I537" s="68">
        <v>1128</v>
      </c>
      <c r="J537" s="68">
        <v>1000</v>
      </c>
      <c r="K537" s="61">
        <f>SUM(I537-J537)</f>
        <v>128</v>
      </c>
      <c r="L537" s="201"/>
      <c r="M537" s="201"/>
    </row>
    <row r="538" spans="1:13" s="212" customFormat="1" ht="27.75" customHeight="1" x14ac:dyDescent="0.15">
      <c r="A538" s="65"/>
      <c r="B538" s="242"/>
      <c r="C538" s="242"/>
      <c r="D538" s="242"/>
      <c r="E538" s="242"/>
      <c r="F538" s="287" t="s">
        <v>753</v>
      </c>
      <c r="G538" s="288"/>
      <c r="H538" s="124"/>
      <c r="I538" s="68">
        <f>SUBTOTAL(9,I539:I545)</f>
        <v>38869</v>
      </c>
      <c r="J538" s="68">
        <f>SUBTOTAL(9,J539:J545)</f>
        <v>22197</v>
      </c>
      <c r="K538" s="61">
        <f t="shared" si="31"/>
        <v>16672</v>
      </c>
      <c r="L538" s="201"/>
      <c r="M538" s="201"/>
    </row>
    <row r="539" spans="1:13" s="212" customFormat="1" ht="27.75" customHeight="1" x14ac:dyDescent="0.15">
      <c r="A539" s="65"/>
      <c r="B539" s="242"/>
      <c r="C539" s="242"/>
      <c r="D539" s="242"/>
      <c r="E539" s="242"/>
      <c r="F539" s="245"/>
      <c r="G539" s="246" t="s">
        <v>769</v>
      </c>
      <c r="H539" s="67" t="s">
        <v>770</v>
      </c>
      <c r="I539" s="68">
        <v>1200</v>
      </c>
      <c r="J539" s="68">
        <v>0</v>
      </c>
      <c r="K539" s="61">
        <f t="shared" ref="K539:K544" si="32">SUM(I539-J539)</f>
        <v>1200</v>
      </c>
      <c r="L539" s="201"/>
      <c r="M539" s="201"/>
    </row>
    <row r="540" spans="1:13" s="212" customFormat="1" ht="27.75" customHeight="1" x14ac:dyDescent="0.15">
      <c r="A540" s="65"/>
      <c r="B540" s="64"/>
      <c r="C540" s="64"/>
      <c r="D540" s="64"/>
      <c r="E540" s="64"/>
      <c r="F540" s="66"/>
      <c r="G540" s="246" t="s">
        <v>754</v>
      </c>
      <c r="H540" s="67"/>
      <c r="I540" s="68">
        <v>0</v>
      </c>
      <c r="J540" s="68">
        <v>237</v>
      </c>
      <c r="K540" s="61">
        <f t="shared" si="32"/>
        <v>-237</v>
      </c>
      <c r="L540" s="201"/>
      <c r="M540" s="201"/>
    </row>
    <row r="541" spans="1:13" s="212" customFormat="1" ht="27.75" customHeight="1" x14ac:dyDescent="0.15">
      <c r="A541" s="65"/>
      <c r="B541" s="64"/>
      <c r="C541" s="64"/>
      <c r="D541" s="64"/>
      <c r="E541" s="64"/>
      <c r="F541" s="66"/>
      <c r="G541" s="246" t="s">
        <v>762</v>
      </c>
      <c r="H541" s="67" t="s">
        <v>763</v>
      </c>
      <c r="I541" s="68">
        <v>16000</v>
      </c>
      <c r="J541" s="68">
        <v>0</v>
      </c>
      <c r="K541" s="61">
        <f t="shared" si="32"/>
        <v>16000</v>
      </c>
      <c r="L541" s="201"/>
      <c r="M541" s="201"/>
    </row>
    <row r="542" spans="1:13" s="212" customFormat="1" ht="27.75" customHeight="1" x14ac:dyDescent="0.15">
      <c r="A542" s="65"/>
      <c r="B542" s="64"/>
      <c r="C542" s="64"/>
      <c r="D542" s="64"/>
      <c r="E542" s="64"/>
      <c r="F542" s="66"/>
      <c r="G542" s="246" t="s">
        <v>755</v>
      </c>
      <c r="H542" s="67"/>
      <c r="I542" s="68">
        <f>SUBTOTAL(9,I543:I545)</f>
        <v>21669</v>
      </c>
      <c r="J542" s="68">
        <f>SUBTOTAL(9,J543:J545)</f>
        <v>21960</v>
      </c>
      <c r="K542" s="61">
        <f t="shared" si="32"/>
        <v>-291</v>
      </c>
      <c r="L542" s="201"/>
      <c r="M542" s="201"/>
    </row>
    <row r="543" spans="1:13" s="212" customFormat="1" ht="27.75" customHeight="1" x14ac:dyDescent="0.15">
      <c r="A543" s="65"/>
      <c r="B543" s="64"/>
      <c r="C543" s="64"/>
      <c r="D543" s="64"/>
      <c r="E543" s="64"/>
      <c r="F543" s="66"/>
      <c r="G543" s="246" t="s">
        <v>765</v>
      </c>
      <c r="H543" s="67" t="s">
        <v>768</v>
      </c>
      <c r="I543" s="68">
        <v>2935</v>
      </c>
      <c r="J543" s="68">
        <v>13320</v>
      </c>
      <c r="K543" s="61">
        <f t="shared" si="32"/>
        <v>-10385</v>
      </c>
      <c r="L543" s="201"/>
      <c r="M543" s="201"/>
    </row>
    <row r="544" spans="1:13" s="212" customFormat="1" ht="27.75" customHeight="1" x14ac:dyDescent="0.15">
      <c r="A544" s="65"/>
      <c r="B544" s="64"/>
      <c r="C544" s="64"/>
      <c r="D544" s="64"/>
      <c r="E544" s="64"/>
      <c r="F544" s="66"/>
      <c r="G544" s="246" t="s">
        <v>764</v>
      </c>
      <c r="H544" s="67" t="s">
        <v>767</v>
      </c>
      <c r="I544" s="68">
        <v>9367</v>
      </c>
      <c r="J544" s="68">
        <v>8640</v>
      </c>
      <c r="K544" s="61">
        <f t="shared" si="32"/>
        <v>727</v>
      </c>
      <c r="L544" s="201"/>
      <c r="M544" s="201"/>
    </row>
    <row r="545" spans="1:18" s="212" customFormat="1" ht="27.75" customHeight="1" x14ac:dyDescent="0.15">
      <c r="A545" s="65"/>
      <c r="B545" s="64"/>
      <c r="C545" s="64"/>
      <c r="D545" s="64"/>
      <c r="E545" s="64"/>
      <c r="F545" s="66"/>
      <c r="G545" s="246" t="s">
        <v>766</v>
      </c>
      <c r="H545" s="67" t="s">
        <v>767</v>
      </c>
      <c r="I545" s="68">
        <v>9367</v>
      </c>
      <c r="J545" s="68">
        <v>0</v>
      </c>
      <c r="K545" s="61">
        <f t="shared" si="31"/>
        <v>9367</v>
      </c>
      <c r="L545" s="201"/>
      <c r="M545" s="201"/>
    </row>
    <row r="546" spans="1:18" s="212" customFormat="1" ht="27.75" customHeight="1" x14ac:dyDescent="0.15">
      <c r="A546" s="65"/>
      <c r="B546" s="242"/>
      <c r="C546" s="242"/>
      <c r="D546" s="242"/>
      <c r="E546" s="280" t="s">
        <v>756</v>
      </c>
      <c r="F546" s="281"/>
      <c r="G546" s="282"/>
      <c r="H546" s="70"/>
      <c r="I546" s="72">
        <f>SUBTOTAL(9,I547:I548)</f>
        <v>0</v>
      </c>
      <c r="J546" s="72">
        <f>SUBTOTAL(9,J547:J548)</f>
        <v>1200</v>
      </c>
      <c r="K546" s="62">
        <f t="shared" si="31"/>
        <v>-1200</v>
      </c>
      <c r="L546" s="201"/>
      <c r="M546" s="201"/>
    </row>
    <row r="547" spans="1:18" s="212" customFormat="1" ht="27.75" customHeight="1" x14ac:dyDescent="0.15">
      <c r="A547" s="65"/>
      <c r="B547" s="64"/>
      <c r="C547" s="64"/>
      <c r="D547" s="64"/>
      <c r="E547" s="64"/>
      <c r="F547" s="283" t="s">
        <v>757</v>
      </c>
      <c r="G547" s="284"/>
      <c r="H547" s="67"/>
      <c r="I547" s="72">
        <f>SUBTOTAL(9,I548)</f>
        <v>0</v>
      </c>
      <c r="J547" s="72">
        <f>SUBTOTAL(9,J548)</f>
        <v>1200</v>
      </c>
      <c r="K547" s="61">
        <f t="shared" si="31"/>
        <v>-1200</v>
      </c>
      <c r="L547" s="201"/>
      <c r="M547" s="201"/>
    </row>
    <row r="548" spans="1:18" s="212" customFormat="1" ht="27.75" customHeight="1" x14ac:dyDescent="0.15">
      <c r="A548" s="65"/>
      <c r="B548" s="64"/>
      <c r="C548" s="64"/>
      <c r="D548" s="64"/>
      <c r="E548" s="64"/>
      <c r="F548" s="39"/>
      <c r="G548" s="118" t="s">
        <v>758</v>
      </c>
      <c r="H548" s="119"/>
      <c r="I548" s="140">
        <v>0</v>
      </c>
      <c r="J548" s="140">
        <v>1200</v>
      </c>
      <c r="K548" s="48">
        <f t="shared" si="31"/>
        <v>-1200</v>
      </c>
      <c r="L548" s="201"/>
      <c r="M548" s="201"/>
    </row>
    <row r="549" spans="1:18" s="212" customFormat="1" ht="27.75" customHeight="1" x14ac:dyDescent="0.15">
      <c r="A549" s="65"/>
      <c r="B549" s="280" t="s">
        <v>134</v>
      </c>
      <c r="C549" s="281"/>
      <c r="D549" s="281"/>
      <c r="E549" s="281"/>
      <c r="F549" s="281"/>
      <c r="G549" s="281"/>
      <c r="H549" s="46"/>
      <c r="I549" s="60">
        <f>SUBTOTAL(9,I550:I632)</f>
        <v>477432</v>
      </c>
      <c r="J549" s="60">
        <f>SUBTOTAL(9,J550:J632)</f>
        <v>344640</v>
      </c>
      <c r="K549" s="48">
        <f t="shared" ref="K549:K589" si="33">SUM(I549-J549)</f>
        <v>132792</v>
      </c>
      <c r="L549" s="169"/>
      <c r="M549" s="78"/>
      <c r="N549" s="78"/>
      <c r="O549" s="169"/>
      <c r="P549" s="78"/>
      <c r="Q549" s="169"/>
      <c r="R549" s="78"/>
    </row>
    <row r="550" spans="1:18" s="212" customFormat="1" ht="27.75" customHeight="1" x14ac:dyDescent="0.15">
      <c r="A550" s="65"/>
      <c r="B550" s="244"/>
      <c r="C550" s="278" t="s">
        <v>135</v>
      </c>
      <c r="D550" s="278"/>
      <c r="E550" s="278"/>
      <c r="F550" s="278"/>
      <c r="G550" s="278"/>
      <c r="H550" s="50"/>
      <c r="I550" s="60">
        <f>SUBTOTAL(9,I551:I597)</f>
        <v>367647</v>
      </c>
      <c r="J550" s="60">
        <f>SUBTOTAL(9,J551:J597)</f>
        <v>247281</v>
      </c>
      <c r="K550" s="48">
        <f t="shared" si="33"/>
        <v>120366</v>
      </c>
      <c r="L550" s="169"/>
      <c r="M550" s="78"/>
      <c r="N550" s="78"/>
      <c r="O550" s="169"/>
      <c r="P550" s="78"/>
      <c r="Q550" s="169"/>
      <c r="R550" s="78"/>
    </row>
    <row r="551" spans="1:18" s="212" customFormat="1" ht="27.75" customHeight="1" x14ac:dyDescent="0.15">
      <c r="A551" s="65"/>
      <c r="B551" s="242"/>
      <c r="C551" s="242"/>
      <c r="D551" s="285" t="s">
        <v>136</v>
      </c>
      <c r="E551" s="285"/>
      <c r="F551" s="285"/>
      <c r="G551" s="285"/>
      <c r="H551" s="46"/>
      <c r="I551" s="60">
        <f>SUBTOTAL(9,I552:I597)</f>
        <v>367647</v>
      </c>
      <c r="J551" s="60">
        <f>SUBTOTAL(9,J552:J597)</f>
        <v>247281</v>
      </c>
      <c r="K551" s="48">
        <f t="shared" si="33"/>
        <v>120366</v>
      </c>
      <c r="L551" s="169">
        <v>345855</v>
      </c>
      <c r="M551" s="78"/>
      <c r="N551" s="78"/>
      <c r="O551" s="169"/>
      <c r="P551" s="78"/>
      <c r="Q551" s="169"/>
      <c r="R551" s="78"/>
    </row>
    <row r="552" spans="1:18" s="212" customFormat="1" ht="27.75" customHeight="1" x14ac:dyDescent="0.15">
      <c r="A552" s="65"/>
      <c r="B552" s="242"/>
      <c r="C552" s="242"/>
      <c r="D552" s="242"/>
      <c r="E552" s="278" t="s">
        <v>137</v>
      </c>
      <c r="F552" s="278"/>
      <c r="G552" s="278"/>
      <c r="H552" s="46"/>
      <c r="I552" s="60">
        <f>SUBTOTAL(9,I553:I574)</f>
        <v>120790</v>
      </c>
      <c r="J552" s="60">
        <f>SUBTOTAL(9,J553:J574)</f>
        <v>53266</v>
      </c>
      <c r="K552" s="48">
        <f t="shared" si="33"/>
        <v>67524</v>
      </c>
      <c r="L552" s="169"/>
      <c r="M552" s="78"/>
      <c r="N552" s="78"/>
      <c r="O552" s="169"/>
      <c r="P552" s="78"/>
      <c r="Q552" s="169"/>
      <c r="R552" s="78"/>
    </row>
    <row r="553" spans="1:18" s="212" customFormat="1" ht="27.75" customHeight="1" x14ac:dyDescent="0.15">
      <c r="A553" s="65"/>
      <c r="B553" s="242"/>
      <c r="C553" s="242"/>
      <c r="D553" s="242"/>
      <c r="E553" s="244"/>
      <c r="F553" s="286" t="s">
        <v>138</v>
      </c>
      <c r="G553" s="286"/>
      <c r="H553" s="50"/>
      <c r="I553" s="72">
        <f>SUBTOTAL(9,I554:I556)</f>
        <v>7600</v>
      </c>
      <c r="J553" s="72">
        <f>SUBTOTAL(9,J554:J556)</f>
        <v>1950</v>
      </c>
      <c r="K553" s="61">
        <f t="shared" si="33"/>
        <v>5650</v>
      </c>
      <c r="L553" s="169"/>
      <c r="M553" s="78"/>
      <c r="N553" s="78"/>
      <c r="O553" s="169"/>
      <c r="P553" s="78"/>
      <c r="Q553" s="169"/>
      <c r="R553" s="78"/>
    </row>
    <row r="554" spans="1:18" s="212" customFormat="1" ht="27.75" customHeight="1" x14ac:dyDescent="0.15">
      <c r="A554" s="65"/>
      <c r="B554" s="242"/>
      <c r="C554" s="242"/>
      <c r="D554" s="242"/>
      <c r="E554" s="242"/>
      <c r="F554" s="245"/>
      <c r="G554" s="246" t="s">
        <v>139</v>
      </c>
      <c r="H554" s="69" t="s">
        <v>720</v>
      </c>
      <c r="I554" s="68">
        <v>4000</v>
      </c>
      <c r="J554" s="68">
        <v>1950</v>
      </c>
      <c r="K554" s="61">
        <f t="shared" ref="K554:K555" si="34">SUM(I554-J554)</f>
        <v>2050</v>
      </c>
      <c r="L554" s="169"/>
      <c r="M554" s="78"/>
      <c r="N554" s="78"/>
      <c r="O554" s="169"/>
      <c r="P554" s="78"/>
      <c r="Q554" s="169"/>
      <c r="R554" s="78"/>
    </row>
    <row r="555" spans="1:18" s="212" customFormat="1" ht="27.75" customHeight="1" x14ac:dyDescent="0.15">
      <c r="A555" s="65"/>
      <c r="B555" s="242"/>
      <c r="C555" s="242"/>
      <c r="D555" s="242"/>
      <c r="E555" s="242"/>
      <c r="F555" s="245"/>
      <c r="G555" s="246" t="s">
        <v>707</v>
      </c>
      <c r="H555" s="69" t="s">
        <v>805</v>
      </c>
      <c r="I555" s="68">
        <v>600</v>
      </c>
      <c r="J555" s="68">
        <v>0</v>
      </c>
      <c r="K555" s="61">
        <f t="shared" si="34"/>
        <v>600</v>
      </c>
      <c r="L555" s="169"/>
      <c r="M555" s="78"/>
      <c r="N555" s="78"/>
      <c r="O555" s="169"/>
      <c r="P555" s="78"/>
      <c r="Q555" s="169"/>
      <c r="R555" s="78"/>
    </row>
    <row r="556" spans="1:18" s="213" customFormat="1" ht="27.75" customHeight="1" x14ac:dyDescent="0.15">
      <c r="A556" s="65"/>
      <c r="B556" s="242"/>
      <c r="C556" s="242"/>
      <c r="D556" s="242"/>
      <c r="E556" s="242"/>
      <c r="F556" s="245"/>
      <c r="G556" s="246" t="s">
        <v>708</v>
      </c>
      <c r="H556" s="69" t="s">
        <v>838</v>
      </c>
      <c r="I556" s="68">
        <v>3000</v>
      </c>
      <c r="J556" s="68">
        <v>0</v>
      </c>
      <c r="K556" s="61">
        <f t="shared" si="33"/>
        <v>3000</v>
      </c>
      <c r="L556" s="169"/>
      <c r="M556" s="78"/>
      <c r="N556" s="78"/>
      <c r="O556" s="169"/>
      <c r="P556" s="78"/>
      <c r="Q556" s="169"/>
      <c r="R556" s="78"/>
    </row>
    <row r="557" spans="1:18" s="213" customFormat="1" ht="27.75" customHeight="1" x14ac:dyDescent="0.15">
      <c r="A557" s="65"/>
      <c r="B557" s="242"/>
      <c r="C557" s="242"/>
      <c r="D557" s="242"/>
      <c r="E557" s="242"/>
      <c r="F557" s="279" t="s">
        <v>140</v>
      </c>
      <c r="G557" s="279"/>
      <c r="H557" s="124"/>
      <c r="I557" s="68">
        <f>SUBTOTAL(9,I558:I560)</f>
        <v>6200</v>
      </c>
      <c r="J557" s="68">
        <f>SUBTOTAL(9,J558:J560)</f>
        <v>4250</v>
      </c>
      <c r="K557" s="61">
        <f t="shared" si="33"/>
        <v>1950</v>
      </c>
      <c r="L557" s="169"/>
      <c r="M557" s="78"/>
      <c r="N557" s="78"/>
      <c r="O557" s="169"/>
      <c r="P557" s="78"/>
      <c r="Q557" s="169"/>
      <c r="R557" s="78"/>
    </row>
    <row r="558" spans="1:18" s="213" customFormat="1" ht="27.75" customHeight="1" x14ac:dyDescent="0.15">
      <c r="A558" s="63"/>
      <c r="B558" s="64"/>
      <c r="C558" s="64"/>
      <c r="D558" s="64"/>
      <c r="E558" s="64"/>
      <c r="F558" s="66"/>
      <c r="G558" s="246" t="s">
        <v>141</v>
      </c>
      <c r="H558" s="67" t="s">
        <v>799</v>
      </c>
      <c r="I558" s="68">
        <v>2700</v>
      </c>
      <c r="J558" s="68">
        <v>1750</v>
      </c>
      <c r="K558" s="61">
        <f t="shared" si="33"/>
        <v>950</v>
      </c>
      <c r="L558" s="169"/>
      <c r="M558" s="78"/>
      <c r="N558" s="78"/>
      <c r="O558" s="169"/>
      <c r="P558" s="78"/>
      <c r="Q558" s="169"/>
      <c r="R558" s="78"/>
    </row>
    <row r="559" spans="1:18" s="213" customFormat="1" ht="27.75" customHeight="1" x14ac:dyDescent="0.15">
      <c r="A559" s="63"/>
      <c r="B559" s="64"/>
      <c r="C559" s="64"/>
      <c r="D559" s="64"/>
      <c r="E559" s="64"/>
      <c r="F559" s="66"/>
      <c r="G559" s="246" t="s">
        <v>709</v>
      </c>
      <c r="H559" s="67" t="s">
        <v>710</v>
      </c>
      <c r="I559" s="68">
        <v>1000</v>
      </c>
      <c r="J559" s="68">
        <v>0</v>
      </c>
      <c r="K559" s="61">
        <f t="shared" si="33"/>
        <v>1000</v>
      </c>
      <c r="L559" s="169"/>
      <c r="M559" s="78"/>
      <c r="N559" s="78"/>
      <c r="O559" s="169"/>
      <c r="P559" s="78"/>
      <c r="Q559" s="169"/>
      <c r="R559" s="78"/>
    </row>
    <row r="560" spans="1:18" s="213" customFormat="1" ht="27.75" customHeight="1" x14ac:dyDescent="0.15">
      <c r="A560" s="65"/>
      <c r="B560" s="242"/>
      <c r="C560" s="242"/>
      <c r="D560" s="242"/>
      <c r="E560" s="242"/>
      <c r="F560" s="245"/>
      <c r="G560" s="246" t="s">
        <v>142</v>
      </c>
      <c r="H560" s="67" t="s">
        <v>898</v>
      </c>
      <c r="I560" s="68">
        <v>2500</v>
      </c>
      <c r="J560" s="68">
        <v>2500</v>
      </c>
      <c r="K560" s="61">
        <f t="shared" si="33"/>
        <v>0</v>
      </c>
      <c r="L560" s="169"/>
      <c r="M560" s="78"/>
      <c r="N560" s="78"/>
      <c r="O560" s="169"/>
      <c r="P560" s="78"/>
      <c r="Q560" s="169"/>
      <c r="R560" s="78"/>
    </row>
    <row r="561" spans="1:18" s="213" customFormat="1" ht="27.75" customHeight="1" x14ac:dyDescent="0.15">
      <c r="A561" s="65"/>
      <c r="B561" s="242"/>
      <c r="C561" s="242"/>
      <c r="D561" s="242"/>
      <c r="E561" s="242"/>
      <c r="F561" s="287" t="s">
        <v>133</v>
      </c>
      <c r="G561" s="302"/>
      <c r="H561" s="67"/>
      <c r="I561" s="68">
        <f>SUBTOTAL(9,I562:I574)</f>
        <v>106990</v>
      </c>
      <c r="J561" s="68">
        <f>SUBTOTAL(9,J562:J574)</f>
        <v>47066</v>
      </c>
      <c r="K561" s="61">
        <f t="shared" si="33"/>
        <v>59924</v>
      </c>
      <c r="L561" s="169"/>
      <c r="M561" s="78"/>
      <c r="N561" s="78"/>
      <c r="O561" s="169"/>
      <c r="P561" s="78"/>
      <c r="Q561" s="169"/>
      <c r="R561" s="78"/>
    </row>
    <row r="562" spans="1:18" s="213" customFormat="1" ht="27.75" customHeight="1" x14ac:dyDescent="0.15">
      <c r="A562" s="65"/>
      <c r="B562" s="242"/>
      <c r="C562" s="242"/>
      <c r="D562" s="242"/>
      <c r="E562" s="242"/>
      <c r="F562" s="245"/>
      <c r="G562" s="246" t="s">
        <v>143</v>
      </c>
      <c r="H562" s="67"/>
      <c r="I562" s="68">
        <f>SUBTOTAL(9,I563:I564)</f>
        <v>10800</v>
      </c>
      <c r="J562" s="68">
        <f>SUBTOTAL(9,J563:J564)</f>
        <v>3000</v>
      </c>
      <c r="K562" s="61">
        <f t="shared" si="33"/>
        <v>7800</v>
      </c>
      <c r="L562" s="169"/>
      <c r="M562" s="78"/>
      <c r="N562" s="78"/>
      <c r="O562" s="169"/>
      <c r="P562" s="78"/>
      <c r="Q562" s="169"/>
      <c r="R562" s="78"/>
    </row>
    <row r="563" spans="1:18" s="213" customFormat="1" ht="27.75" customHeight="1" x14ac:dyDescent="0.15">
      <c r="A563" s="63"/>
      <c r="B563" s="64"/>
      <c r="C563" s="64"/>
      <c r="D563" s="64"/>
      <c r="E563" s="64"/>
      <c r="F563" s="245"/>
      <c r="G563" s="246" t="s">
        <v>711</v>
      </c>
      <c r="H563" s="67" t="s">
        <v>794</v>
      </c>
      <c r="I563" s="68">
        <v>4800</v>
      </c>
      <c r="J563" s="68">
        <v>1500</v>
      </c>
      <c r="K563" s="61">
        <f t="shared" si="33"/>
        <v>3300</v>
      </c>
      <c r="L563" s="169"/>
      <c r="M563" s="78"/>
      <c r="N563" s="78"/>
      <c r="O563" s="169"/>
      <c r="P563" s="78"/>
      <c r="Q563" s="169"/>
      <c r="R563" s="78"/>
    </row>
    <row r="564" spans="1:18" s="213" customFormat="1" ht="27.75" customHeight="1" x14ac:dyDescent="0.15">
      <c r="A564" s="63"/>
      <c r="B564" s="64"/>
      <c r="C564" s="64"/>
      <c r="D564" s="64"/>
      <c r="E564" s="64"/>
      <c r="F564" s="245"/>
      <c r="G564" s="246" t="s">
        <v>712</v>
      </c>
      <c r="H564" s="67" t="s">
        <v>793</v>
      </c>
      <c r="I564" s="68">
        <v>6000</v>
      </c>
      <c r="J564" s="68">
        <v>1500</v>
      </c>
      <c r="K564" s="61">
        <f t="shared" si="33"/>
        <v>4500</v>
      </c>
      <c r="L564" s="169"/>
      <c r="M564" s="78"/>
      <c r="N564" s="78"/>
      <c r="O564" s="169"/>
      <c r="P564" s="78"/>
      <c r="Q564" s="169"/>
      <c r="R564" s="78"/>
    </row>
    <row r="565" spans="1:18" s="213" customFormat="1" ht="27.75" customHeight="1" x14ac:dyDescent="0.15">
      <c r="A565" s="65"/>
      <c r="B565" s="242"/>
      <c r="C565" s="242"/>
      <c r="D565" s="242"/>
      <c r="E565" s="242"/>
      <c r="F565" s="245"/>
      <c r="G565" s="246" t="s">
        <v>299</v>
      </c>
      <c r="H565" s="67" t="s">
        <v>804</v>
      </c>
      <c r="I565" s="68">
        <v>42500</v>
      </c>
      <c r="J565" s="68">
        <v>9000</v>
      </c>
      <c r="K565" s="61">
        <f t="shared" si="33"/>
        <v>33500</v>
      </c>
      <c r="L565" s="169"/>
      <c r="M565" s="78"/>
      <c r="N565" s="78"/>
      <c r="O565" s="169"/>
      <c r="P565" s="78"/>
      <c r="Q565" s="169"/>
      <c r="R565" s="78"/>
    </row>
    <row r="566" spans="1:18" s="213" customFormat="1" ht="27.75" customHeight="1" x14ac:dyDescent="0.15">
      <c r="A566" s="65"/>
      <c r="B566" s="242"/>
      <c r="C566" s="242"/>
      <c r="D566" s="242"/>
      <c r="E566" s="242"/>
      <c r="F566" s="245"/>
      <c r="G566" s="246" t="s">
        <v>144</v>
      </c>
      <c r="H566" s="67" t="s">
        <v>795</v>
      </c>
      <c r="I566" s="68">
        <v>5000</v>
      </c>
      <c r="J566" s="68">
        <v>1750</v>
      </c>
      <c r="K566" s="61">
        <f t="shared" si="33"/>
        <v>3250</v>
      </c>
      <c r="L566" s="169"/>
      <c r="M566" s="78"/>
      <c r="N566" s="78"/>
      <c r="O566" s="169"/>
      <c r="P566" s="78"/>
      <c r="Q566" s="169"/>
      <c r="R566" s="78"/>
    </row>
    <row r="567" spans="1:18" s="213" customFormat="1" ht="27.75" customHeight="1" x14ac:dyDescent="0.15">
      <c r="A567" s="65"/>
      <c r="B567" s="242"/>
      <c r="C567" s="242"/>
      <c r="D567" s="242"/>
      <c r="E567" s="242"/>
      <c r="F567" s="245"/>
      <c r="G567" s="246" t="s">
        <v>145</v>
      </c>
      <c r="H567" s="67" t="s">
        <v>834</v>
      </c>
      <c r="I567" s="68">
        <v>25000</v>
      </c>
      <c r="J567" s="68">
        <v>13000</v>
      </c>
      <c r="K567" s="61">
        <f t="shared" si="33"/>
        <v>12000</v>
      </c>
      <c r="L567" s="169"/>
      <c r="M567" s="78"/>
      <c r="N567" s="78"/>
      <c r="O567" s="169"/>
      <c r="P567" s="78"/>
      <c r="Q567" s="169"/>
      <c r="R567" s="78"/>
    </row>
    <row r="568" spans="1:18" s="213" customFormat="1" ht="27.75" customHeight="1" x14ac:dyDescent="0.15">
      <c r="A568" s="65"/>
      <c r="B568" s="242"/>
      <c r="C568" s="242"/>
      <c r="D568" s="242"/>
      <c r="E568" s="242"/>
      <c r="F568" s="245"/>
      <c r="G568" s="246" t="s">
        <v>146</v>
      </c>
      <c r="H568" s="67" t="s">
        <v>147</v>
      </c>
      <c r="I568" s="38">
        <v>1500</v>
      </c>
      <c r="J568" s="38">
        <v>1500</v>
      </c>
      <c r="K568" s="61">
        <f t="shared" si="33"/>
        <v>0</v>
      </c>
      <c r="L568" s="169"/>
      <c r="M568" s="78"/>
      <c r="N568" s="78"/>
      <c r="O568" s="169"/>
      <c r="P568" s="78"/>
      <c r="Q568" s="169"/>
      <c r="R568" s="78"/>
    </row>
    <row r="569" spans="1:18" s="213" customFormat="1" ht="27.75" customHeight="1" x14ac:dyDescent="0.15">
      <c r="A569" s="65"/>
      <c r="B569" s="242"/>
      <c r="C569" s="242"/>
      <c r="D569" s="242"/>
      <c r="E569" s="242"/>
      <c r="F569" s="245"/>
      <c r="G569" s="246" t="s">
        <v>713</v>
      </c>
      <c r="H569" s="67" t="s">
        <v>798</v>
      </c>
      <c r="I569" s="38">
        <v>9000</v>
      </c>
      <c r="J569" s="38">
        <v>0</v>
      </c>
      <c r="K569" s="61">
        <f t="shared" si="33"/>
        <v>9000</v>
      </c>
      <c r="L569" s="169"/>
      <c r="M569" s="78"/>
      <c r="N569" s="78"/>
      <c r="O569" s="169"/>
      <c r="P569" s="78"/>
      <c r="Q569" s="169"/>
      <c r="R569" s="78"/>
    </row>
    <row r="570" spans="1:18" s="213" customFormat="1" ht="27.75" customHeight="1" x14ac:dyDescent="0.15">
      <c r="A570" s="65"/>
      <c r="B570" s="242"/>
      <c r="C570" s="242"/>
      <c r="D570" s="242"/>
      <c r="E570" s="242"/>
      <c r="F570" s="245"/>
      <c r="G570" s="246" t="s">
        <v>800</v>
      </c>
      <c r="H570" s="67" t="s">
        <v>801</v>
      </c>
      <c r="I570" s="68">
        <v>2000</v>
      </c>
      <c r="J570" s="38">
        <v>0</v>
      </c>
      <c r="K570" s="61">
        <f t="shared" si="33"/>
        <v>2000</v>
      </c>
      <c r="L570" s="169"/>
      <c r="M570" s="78"/>
      <c r="N570" s="78"/>
      <c r="O570" s="169"/>
      <c r="P570" s="78"/>
      <c r="Q570" s="169"/>
      <c r="R570" s="78"/>
    </row>
    <row r="571" spans="1:18" s="213" customFormat="1" ht="27.75" customHeight="1" x14ac:dyDescent="0.15">
      <c r="A571" s="65"/>
      <c r="B571" s="242"/>
      <c r="C571" s="242"/>
      <c r="D571" s="242"/>
      <c r="E571" s="242"/>
      <c r="F571" s="245"/>
      <c r="G571" s="246" t="s">
        <v>802</v>
      </c>
      <c r="H571" s="67" t="s">
        <v>892</v>
      </c>
      <c r="I571" s="68">
        <v>7680</v>
      </c>
      <c r="J571" s="38">
        <v>0</v>
      </c>
      <c r="K571" s="61">
        <f>SUM(I571-J571)</f>
        <v>7680</v>
      </c>
      <c r="L571" s="169"/>
      <c r="M571" s="78"/>
      <c r="N571" s="78"/>
      <c r="O571" s="169"/>
      <c r="P571" s="78"/>
      <c r="Q571" s="169"/>
      <c r="R571" s="78"/>
    </row>
    <row r="572" spans="1:18" s="213" customFormat="1" ht="27.75" customHeight="1" x14ac:dyDescent="0.15">
      <c r="A572" s="65"/>
      <c r="B572" s="242"/>
      <c r="C572" s="242"/>
      <c r="D572" s="242"/>
      <c r="E572" s="242"/>
      <c r="F572" s="245"/>
      <c r="G572" s="246" t="s">
        <v>148</v>
      </c>
      <c r="H572" s="67"/>
      <c r="I572" s="38">
        <v>0</v>
      </c>
      <c r="J572" s="38">
        <v>1000</v>
      </c>
      <c r="K572" s="61">
        <f t="shared" si="33"/>
        <v>-1000</v>
      </c>
      <c r="L572" s="169"/>
      <c r="M572" s="78"/>
      <c r="N572" s="78"/>
      <c r="O572" s="169"/>
      <c r="P572" s="78"/>
      <c r="Q572" s="169"/>
      <c r="R572" s="78"/>
    </row>
    <row r="573" spans="1:18" s="213" customFormat="1" ht="27.75" customHeight="1" x14ac:dyDescent="0.15">
      <c r="A573" s="65"/>
      <c r="B573" s="242"/>
      <c r="C573" s="242"/>
      <c r="D573" s="242"/>
      <c r="E573" s="242"/>
      <c r="F573" s="245"/>
      <c r="G573" s="246" t="s">
        <v>149</v>
      </c>
      <c r="H573" s="67"/>
      <c r="I573" s="68">
        <v>0</v>
      </c>
      <c r="J573" s="68">
        <v>16000</v>
      </c>
      <c r="K573" s="61">
        <f t="shared" si="33"/>
        <v>-16000</v>
      </c>
      <c r="L573" s="169"/>
      <c r="M573" s="78"/>
      <c r="N573" s="78"/>
      <c r="O573" s="169"/>
      <c r="P573" s="78"/>
      <c r="Q573" s="169"/>
      <c r="R573" s="78"/>
    </row>
    <row r="574" spans="1:18" s="213" customFormat="1" ht="27.75" customHeight="1" x14ac:dyDescent="0.15">
      <c r="A574" s="65"/>
      <c r="B574" s="242"/>
      <c r="C574" s="242"/>
      <c r="D574" s="242"/>
      <c r="E574" s="242"/>
      <c r="F574" s="245"/>
      <c r="G574" s="246" t="s">
        <v>150</v>
      </c>
      <c r="H574" s="67" t="s">
        <v>897</v>
      </c>
      <c r="I574" s="68">
        <v>3510</v>
      </c>
      <c r="J574" s="68">
        <v>1816</v>
      </c>
      <c r="K574" s="48">
        <f t="shared" si="33"/>
        <v>1694</v>
      </c>
      <c r="L574" s="169"/>
      <c r="M574" s="78"/>
      <c r="N574" s="78"/>
      <c r="O574" s="169"/>
      <c r="P574" s="78"/>
      <c r="Q574" s="169"/>
      <c r="R574" s="78"/>
    </row>
    <row r="575" spans="1:18" s="213" customFormat="1" ht="27.75" customHeight="1" x14ac:dyDescent="0.15">
      <c r="A575" s="65"/>
      <c r="B575" s="242"/>
      <c r="C575" s="242"/>
      <c r="D575" s="242"/>
      <c r="E575" s="280" t="s">
        <v>151</v>
      </c>
      <c r="F575" s="281"/>
      <c r="G575" s="281"/>
      <c r="H575" s="46"/>
      <c r="I575" s="60">
        <f>SUBTOTAL(9,I576:I582)</f>
        <v>25500</v>
      </c>
      <c r="J575" s="60">
        <f>SUBTOTAL(9,J576:J582)</f>
        <v>10000</v>
      </c>
      <c r="K575" s="48">
        <f t="shared" si="33"/>
        <v>15500</v>
      </c>
      <c r="L575" s="169"/>
      <c r="M575" s="78"/>
      <c r="N575" s="78"/>
      <c r="O575" s="169"/>
      <c r="P575" s="78"/>
      <c r="Q575" s="169"/>
      <c r="R575" s="78"/>
    </row>
    <row r="576" spans="1:18" s="83" customFormat="1" ht="27.75" customHeight="1" x14ac:dyDescent="0.15">
      <c r="A576" s="65"/>
      <c r="B576" s="242"/>
      <c r="C576" s="242"/>
      <c r="D576" s="242"/>
      <c r="E576" s="244"/>
      <c r="F576" s="283" t="s">
        <v>717</v>
      </c>
      <c r="G576" s="284"/>
      <c r="H576" s="50"/>
      <c r="I576" s="72">
        <f>SUBTOTAL(9,I577:I578)</f>
        <v>10000</v>
      </c>
      <c r="J576" s="72">
        <f>SUBTOTAL(9,J578:J578)</f>
        <v>0</v>
      </c>
      <c r="K576" s="57">
        <f t="shared" si="33"/>
        <v>10000</v>
      </c>
      <c r="L576" s="207"/>
    </row>
    <row r="577" spans="1:18" s="83" customFormat="1" ht="27.75" customHeight="1" x14ac:dyDescent="0.15">
      <c r="A577" s="65"/>
      <c r="B577" s="242"/>
      <c r="C577" s="242"/>
      <c r="D577" s="242"/>
      <c r="E577" s="242"/>
      <c r="F577" s="245"/>
      <c r="G577" s="246" t="s">
        <v>835</v>
      </c>
      <c r="H577" s="67" t="s">
        <v>719</v>
      </c>
      <c r="I577" s="68">
        <v>5000</v>
      </c>
      <c r="J577" s="68">
        <v>0</v>
      </c>
      <c r="K577" s="61">
        <f t="shared" ref="K577" si="35">SUM(I577-J577)</f>
        <v>5000</v>
      </c>
    </row>
    <row r="578" spans="1:18" s="83" customFormat="1" ht="27.75" customHeight="1" x14ac:dyDescent="0.15">
      <c r="A578" s="65"/>
      <c r="B578" s="242"/>
      <c r="C578" s="242"/>
      <c r="D578" s="242"/>
      <c r="E578" s="242"/>
      <c r="F578" s="245"/>
      <c r="G578" s="246" t="s">
        <v>718</v>
      </c>
      <c r="H578" s="67" t="s">
        <v>719</v>
      </c>
      <c r="I578" s="68">
        <v>5000</v>
      </c>
      <c r="J578" s="68">
        <v>0</v>
      </c>
      <c r="K578" s="61">
        <f t="shared" si="33"/>
        <v>5000</v>
      </c>
    </row>
    <row r="579" spans="1:18" s="213" customFormat="1" ht="27.75" customHeight="1" x14ac:dyDescent="0.15">
      <c r="A579" s="65"/>
      <c r="B579" s="242"/>
      <c r="C579" s="242"/>
      <c r="D579" s="242"/>
      <c r="E579" s="242"/>
      <c r="F579" s="287" t="s">
        <v>152</v>
      </c>
      <c r="G579" s="288"/>
      <c r="H579" s="67"/>
      <c r="I579" s="68">
        <f>SUBTOTAL(9,I580:I582)</f>
        <v>15500</v>
      </c>
      <c r="J579" s="68">
        <f>SUBTOTAL(9,J580:J582)</f>
        <v>10000</v>
      </c>
      <c r="K579" s="61">
        <f t="shared" si="33"/>
        <v>5500</v>
      </c>
      <c r="L579" s="169"/>
      <c r="M579" s="78"/>
      <c r="N579" s="78"/>
      <c r="O579" s="169"/>
      <c r="P579" s="78"/>
      <c r="Q579" s="169"/>
      <c r="R579" s="78"/>
    </row>
    <row r="580" spans="1:18" s="213" customFormat="1" ht="27.75" customHeight="1" x14ac:dyDescent="0.15">
      <c r="A580" s="65"/>
      <c r="B580" s="242"/>
      <c r="C580" s="242"/>
      <c r="D580" s="242"/>
      <c r="E580" s="242"/>
      <c r="F580" s="245"/>
      <c r="G580" s="246" t="s">
        <v>153</v>
      </c>
      <c r="H580" s="67" t="s">
        <v>837</v>
      </c>
      <c r="I580" s="68">
        <v>7500</v>
      </c>
      <c r="J580" s="68">
        <v>5000</v>
      </c>
      <c r="K580" s="61">
        <f t="shared" si="33"/>
        <v>2500</v>
      </c>
      <c r="L580" s="169"/>
      <c r="M580" s="78"/>
      <c r="N580" s="78"/>
      <c r="O580" s="169"/>
      <c r="P580" s="78"/>
      <c r="Q580" s="169"/>
      <c r="R580" s="78"/>
    </row>
    <row r="581" spans="1:18" s="213" customFormat="1" ht="27.75" customHeight="1" x14ac:dyDescent="0.15">
      <c r="A581" s="65"/>
      <c r="B581" s="242"/>
      <c r="C581" s="242"/>
      <c r="D581" s="242"/>
      <c r="E581" s="242"/>
      <c r="F581" s="245"/>
      <c r="G581" s="246" t="s">
        <v>715</v>
      </c>
      <c r="H581" s="67" t="s">
        <v>792</v>
      </c>
      <c r="I581" s="68">
        <v>3000</v>
      </c>
      <c r="J581" s="68">
        <v>0</v>
      </c>
      <c r="K581" s="61">
        <f t="shared" ref="K581" si="36">SUM(I581-J581)</f>
        <v>3000</v>
      </c>
      <c r="L581" s="169"/>
      <c r="M581" s="78"/>
      <c r="N581" s="78"/>
      <c r="O581" s="169"/>
      <c r="P581" s="78"/>
      <c r="Q581" s="169"/>
      <c r="R581" s="78"/>
    </row>
    <row r="582" spans="1:18" s="213" customFormat="1" ht="27.75" customHeight="1" x14ac:dyDescent="0.15">
      <c r="A582" s="65"/>
      <c r="B582" s="242"/>
      <c r="C582" s="242"/>
      <c r="D582" s="242"/>
      <c r="E582" s="242"/>
      <c r="F582" s="245"/>
      <c r="G582" s="246" t="s">
        <v>714</v>
      </c>
      <c r="H582" s="67" t="s">
        <v>154</v>
      </c>
      <c r="I582" s="68">
        <v>5000</v>
      </c>
      <c r="J582" s="68">
        <v>5000</v>
      </c>
      <c r="K582" s="48">
        <f t="shared" si="33"/>
        <v>0</v>
      </c>
      <c r="L582" s="169"/>
      <c r="M582" s="78"/>
      <c r="N582" s="78"/>
      <c r="O582" s="169"/>
      <c r="P582" s="78"/>
      <c r="Q582" s="169"/>
      <c r="R582" s="78"/>
    </row>
    <row r="583" spans="1:18" s="213" customFormat="1" ht="27.75" customHeight="1" x14ac:dyDescent="0.15">
      <c r="A583" s="65"/>
      <c r="B583" s="242"/>
      <c r="C583" s="242"/>
      <c r="D583" s="242"/>
      <c r="E583" s="280" t="s">
        <v>98</v>
      </c>
      <c r="F583" s="281"/>
      <c r="G583" s="281"/>
      <c r="H583" s="46"/>
      <c r="I583" s="60">
        <f>SUBTOTAL(9,I584:I591)</f>
        <v>26600</v>
      </c>
      <c r="J583" s="60">
        <f>SUBTOTAL(9,J584:J591)</f>
        <v>12130</v>
      </c>
      <c r="K583" s="48">
        <f t="shared" si="33"/>
        <v>14470</v>
      </c>
      <c r="L583" s="169"/>
      <c r="M583" s="78"/>
      <c r="N583" s="78"/>
      <c r="O583" s="169"/>
      <c r="P583" s="78"/>
      <c r="Q583" s="169"/>
      <c r="R583" s="78"/>
    </row>
    <row r="584" spans="1:18" s="213" customFormat="1" ht="27.75" customHeight="1" x14ac:dyDescent="0.15">
      <c r="A584" s="65"/>
      <c r="B584" s="242"/>
      <c r="C584" s="242"/>
      <c r="D584" s="242"/>
      <c r="E584" s="242"/>
      <c r="F584" s="287" t="s">
        <v>155</v>
      </c>
      <c r="G584" s="302"/>
      <c r="H584" s="67"/>
      <c r="I584" s="68">
        <f>SUBTOTAL(9,I585)</f>
        <v>0</v>
      </c>
      <c r="J584" s="68">
        <f>SUBTOTAL(9,J585)</f>
        <v>3430</v>
      </c>
      <c r="K584" s="61">
        <f t="shared" si="33"/>
        <v>-3430</v>
      </c>
      <c r="L584" s="169"/>
      <c r="M584" s="78"/>
      <c r="N584" s="78"/>
      <c r="O584" s="169"/>
      <c r="P584" s="78"/>
      <c r="Q584" s="169"/>
      <c r="R584" s="78"/>
    </row>
    <row r="585" spans="1:18" s="213" customFormat="1" ht="27.75" customHeight="1" x14ac:dyDescent="0.15">
      <c r="A585" s="65"/>
      <c r="B585" s="242"/>
      <c r="C585" s="242"/>
      <c r="D585" s="242"/>
      <c r="E585" s="242"/>
      <c r="F585" s="245"/>
      <c r="G585" s="246" t="s">
        <v>156</v>
      </c>
      <c r="H585" s="67"/>
      <c r="I585" s="68">
        <v>0</v>
      </c>
      <c r="J585" s="68">
        <v>3430</v>
      </c>
      <c r="K585" s="61">
        <f t="shared" si="33"/>
        <v>-3430</v>
      </c>
      <c r="L585" s="169"/>
      <c r="M585" s="78"/>
      <c r="N585" s="78"/>
      <c r="O585" s="169"/>
      <c r="P585" s="78"/>
      <c r="Q585" s="169"/>
      <c r="R585" s="78"/>
    </row>
    <row r="586" spans="1:18" s="213" customFormat="1" ht="27.75" customHeight="1" x14ac:dyDescent="0.15">
      <c r="A586" s="65"/>
      <c r="B586" s="242"/>
      <c r="C586" s="242"/>
      <c r="D586" s="242"/>
      <c r="E586" s="242"/>
      <c r="F586" s="287" t="s">
        <v>157</v>
      </c>
      <c r="G586" s="302"/>
      <c r="H586" s="67"/>
      <c r="I586" s="68">
        <f>SUBTOTAL(9,I587:I591)</f>
        <v>26600</v>
      </c>
      <c r="J586" s="68">
        <f>SUBTOTAL(9,J587:J591)</f>
        <v>8700</v>
      </c>
      <c r="K586" s="61">
        <f t="shared" si="33"/>
        <v>17900</v>
      </c>
      <c r="L586" s="169"/>
      <c r="M586" s="78"/>
      <c r="N586" s="78"/>
      <c r="O586" s="169"/>
      <c r="P586" s="78"/>
      <c r="Q586" s="169"/>
      <c r="R586" s="78"/>
    </row>
    <row r="587" spans="1:18" s="213" customFormat="1" ht="27.75" customHeight="1" x14ac:dyDescent="0.15">
      <c r="A587" s="65"/>
      <c r="B587" s="242"/>
      <c r="C587" s="242"/>
      <c r="D587" s="242"/>
      <c r="E587" s="242"/>
      <c r="F587" s="245"/>
      <c r="G587" s="246" t="s">
        <v>158</v>
      </c>
      <c r="H587" s="67" t="s">
        <v>796</v>
      </c>
      <c r="I587" s="68">
        <v>12000</v>
      </c>
      <c r="J587" s="68">
        <v>4800</v>
      </c>
      <c r="K587" s="61">
        <f t="shared" si="33"/>
        <v>7200</v>
      </c>
      <c r="L587" s="169"/>
      <c r="M587" s="78"/>
      <c r="N587" s="78"/>
      <c r="O587" s="169"/>
      <c r="P587" s="78"/>
      <c r="Q587" s="169"/>
      <c r="R587" s="78"/>
    </row>
    <row r="588" spans="1:18" s="213" customFormat="1" ht="27.75" customHeight="1" x14ac:dyDescent="0.15">
      <c r="A588" s="65"/>
      <c r="B588" s="242"/>
      <c r="C588" s="242"/>
      <c r="D588" s="242"/>
      <c r="E588" s="245"/>
      <c r="F588" s="245"/>
      <c r="G588" s="249" t="s">
        <v>159</v>
      </c>
      <c r="H588" s="69" t="s">
        <v>836</v>
      </c>
      <c r="I588" s="68">
        <v>1000</v>
      </c>
      <c r="J588" s="68">
        <v>1000</v>
      </c>
      <c r="K588" s="61">
        <f t="shared" si="33"/>
        <v>0</v>
      </c>
      <c r="L588" s="169"/>
      <c r="M588" s="78"/>
      <c r="N588" s="78"/>
      <c r="O588" s="169"/>
      <c r="P588" s="78"/>
      <c r="Q588" s="169"/>
      <c r="R588" s="78"/>
    </row>
    <row r="589" spans="1:18" s="213" customFormat="1" ht="27.75" customHeight="1" x14ac:dyDescent="0.15">
      <c r="A589" s="65"/>
      <c r="B589" s="242"/>
      <c r="C589" s="242"/>
      <c r="D589" s="242"/>
      <c r="E589" s="242"/>
      <c r="F589" s="245"/>
      <c r="G589" s="246" t="s">
        <v>160</v>
      </c>
      <c r="H589" s="67"/>
      <c r="I589" s="68">
        <v>0</v>
      </c>
      <c r="J589" s="68">
        <v>900</v>
      </c>
      <c r="K589" s="61">
        <f t="shared" si="33"/>
        <v>-900</v>
      </c>
      <c r="L589" s="169"/>
      <c r="M589" s="78"/>
      <c r="N589" s="78"/>
      <c r="O589" s="169"/>
      <c r="P589" s="78"/>
      <c r="Q589" s="169"/>
      <c r="R589" s="78"/>
    </row>
    <row r="590" spans="1:18" s="213" customFormat="1" ht="27.75" customHeight="1" x14ac:dyDescent="0.15">
      <c r="A590" s="65"/>
      <c r="B590" s="242"/>
      <c r="C590" s="242"/>
      <c r="D590" s="242"/>
      <c r="E590" s="242"/>
      <c r="F590" s="245"/>
      <c r="G590" s="246" t="s">
        <v>716</v>
      </c>
      <c r="H590" s="67" t="s">
        <v>797</v>
      </c>
      <c r="I590" s="68">
        <v>11600</v>
      </c>
      <c r="J590" s="68">
        <v>0</v>
      </c>
      <c r="K590" s="61">
        <f t="shared" ref="K590:K605" si="37">SUM(I590-J590)</f>
        <v>11600</v>
      </c>
      <c r="L590" s="169"/>
      <c r="M590" s="78"/>
      <c r="N590" s="78"/>
      <c r="O590" s="169"/>
      <c r="P590" s="78"/>
      <c r="Q590" s="169"/>
      <c r="R590" s="78"/>
    </row>
    <row r="591" spans="1:18" s="213" customFormat="1" ht="27.75" customHeight="1" x14ac:dyDescent="0.15">
      <c r="A591" s="65"/>
      <c r="B591" s="242"/>
      <c r="C591" s="242"/>
      <c r="D591" s="242"/>
      <c r="E591" s="242"/>
      <c r="F591" s="245"/>
      <c r="G591" s="246" t="s">
        <v>161</v>
      </c>
      <c r="H591" s="67" t="s">
        <v>803</v>
      </c>
      <c r="I591" s="68">
        <v>2000</v>
      </c>
      <c r="J591" s="68">
        <v>2000</v>
      </c>
      <c r="K591" s="48">
        <f t="shared" si="37"/>
        <v>0</v>
      </c>
      <c r="L591" s="169"/>
      <c r="M591" s="78"/>
      <c r="N591" s="78"/>
      <c r="O591" s="169"/>
      <c r="P591" s="78"/>
      <c r="Q591" s="169"/>
      <c r="R591" s="78"/>
    </row>
    <row r="592" spans="1:18" s="213" customFormat="1" ht="27.75" customHeight="1" x14ac:dyDescent="0.15">
      <c r="A592" s="65"/>
      <c r="B592" s="242"/>
      <c r="C592" s="242"/>
      <c r="D592" s="242"/>
      <c r="E592" s="280" t="s">
        <v>162</v>
      </c>
      <c r="F592" s="281"/>
      <c r="G592" s="281"/>
      <c r="H592" s="46"/>
      <c r="I592" s="60">
        <f>SUBTOTAL(9,I593:I594)</f>
        <v>73459</v>
      </c>
      <c r="J592" s="60">
        <f>SUBTOTAL(9,J593:J594)</f>
        <v>171885</v>
      </c>
      <c r="K592" s="48">
        <f t="shared" si="37"/>
        <v>-98426</v>
      </c>
      <c r="L592" s="169"/>
      <c r="M592" s="78"/>
      <c r="N592" s="78"/>
      <c r="O592" s="169"/>
      <c r="P592" s="78"/>
      <c r="Q592" s="169"/>
      <c r="R592" s="78"/>
    </row>
    <row r="593" spans="1:23" s="213" customFormat="1" ht="27.75" customHeight="1" x14ac:dyDescent="0.15">
      <c r="A593" s="65"/>
      <c r="B593" s="242"/>
      <c r="C593" s="242"/>
      <c r="D593" s="242"/>
      <c r="E593" s="242"/>
      <c r="F593" s="302" t="s">
        <v>163</v>
      </c>
      <c r="G593" s="302"/>
      <c r="H593" s="67"/>
      <c r="I593" s="68">
        <f>SUBTOTAL(9,I594)</f>
        <v>73459</v>
      </c>
      <c r="J593" s="68">
        <f>SUBTOTAL(9,J594)</f>
        <v>171885</v>
      </c>
      <c r="K593" s="57">
        <f t="shared" si="37"/>
        <v>-98426</v>
      </c>
      <c r="L593" s="169"/>
      <c r="M593" s="78"/>
      <c r="N593" s="78"/>
      <c r="O593" s="169"/>
      <c r="P593" s="78"/>
      <c r="Q593" s="169"/>
      <c r="R593" s="78"/>
    </row>
    <row r="594" spans="1:23" s="213" customFormat="1" ht="27.75" customHeight="1" x14ac:dyDescent="0.15">
      <c r="A594" s="65"/>
      <c r="B594" s="242"/>
      <c r="C594" s="242"/>
      <c r="D594" s="242"/>
      <c r="E594" s="243"/>
      <c r="F594" s="42"/>
      <c r="G594" s="42" t="s">
        <v>164</v>
      </c>
      <c r="H594" s="67" t="s">
        <v>893</v>
      </c>
      <c r="I594" s="49">
        <v>73459</v>
      </c>
      <c r="J594" s="49">
        <v>171885</v>
      </c>
      <c r="K594" s="48">
        <f t="shared" si="37"/>
        <v>-98426</v>
      </c>
      <c r="L594" s="169"/>
      <c r="M594" s="78"/>
      <c r="N594" s="78"/>
      <c r="O594" s="169"/>
      <c r="P594" s="78"/>
      <c r="Q594" s="169"/>
      <c r="R594" s="78"/>
    </row>
    <row r="595" spans="1:23" s="213" customFormat="1" ht="27.75" customHeight="1" x14ac:dyDescent="0.15">
      <c r="A595" s="65"/>
      <c r="B595" s="242"/>
      <c r="C595" s="242"/>
      <c r="D595" s="242"/>
      <c r="E595" s="280" t="s">
        <v>704</v>
      </c>
      <c r="F595" s="281"/>
      <c r="G595" s="281"/>
      <c r="H595" s="46"/>
      <c r="I595" s="60">
        <f>SUBTOTAL(9,I596:I597)</f>
        <v>121298</v>
      </c>
      <c r="J595" s="60">
        <f>SUBTOTAL(9,J596:J597)</f>
        <v>0</v>
      </c>
      <c r="K595" s="48">
        <f t="shared" si="37"/>
        <v>121298</v>
      </c>
      <c r="L595" s="214"/>
      <c r="M595" s="214"/>
      <c r="N595" s="215"/>
      <c r="O595" s="215"/>
      <c r="P595" s="215"/>
      <c r="Q595" s="215"/>
      <c r="R595" s="215"/>
      <c r="S595" s="215"/>
      <c r="T595" s="215"/>
      <c r="U595" s="215"/>
      <c r="V595" s="215"/>
      <c r="W595" s="215"/>
    </row>
    <row r="596" spans="1:23" s="213" customFormat="1" ht="27.75" customHeight="1" x14ac:dyDescent="0.15">
      <c r="A596" s="65"/>
      <c r="B596" s="242"/>
      <c r="C596" s="242"/>
      <c r="D596" s="242"/>
      <c r="E596" s="242"/>
      <c r="F596" s="302" t="s">
        <v>705</v>
      </c>
      <c r="G596" s="302"/>
      <c r="H596" s="67"/>
      <c r="I596" s="68">
        <f>SUBTOTAL(9,I597)</f>
        <v>121298</v>
      </c>
      <c r="J596" s="68">
        <f>SUBTOTAL(9,J597)</f>
        <v>0</v>
      </c>
      <c r="K596" s="57">
        <f t="shared" si="37"/>
        <v>121298</v>
      </c>
      <c r="L596" s="214"/>
      <c r="M596" s="214"/>
      <c r="N596" s="215"/>
      <c r="O596" s="215"/>
      <c r="P596" s="215"/>
      <c r="Q596" s="215"/>
      <c r="R596" s="215"/>
      <c r="S596" s="215"/>
      <c r="T596" s="215"/>
      <c r="U596" s="215"/>
      <c r="V596" s="215"/>
      <c r="W596" s="215"/>
    </row>
    <row r="597" spans="1:23" s="213" customFormat="1" ht="27.75" customHeight="1" x14ac:dyDescent="0.15">
      <c r="A597" s="65"/>
      <c r="B597" s="242"/>
      <c r="C597" s="242"/>
      <c r="D597" s="242"/>
      <c r="E597" s="243"/>
      <c r="F597" s="42"/>
      <c r="G597" s="42" t="s">
        <v>706</v>
      </c>
      <c r="H597" s="67" t="s">
        <v>890</v>
      </c>
      <c r="I597" s="49">
        <v>121298</v>
      </c>
      <c r="J597" s="49">
        <v>0</v>
      </c>
      <c r="K597" s="48">
        <f t="shared" si="37"/>
        <v>121298</v>
      </c>
      <c r="L597" s="214"/>
      <c r="M597" s="214"/>
      <c r="N597" s="215"/>
      <c r="O597" s="215"/>
      <c r="P597" s="215"/>
      <c r="Q597" s="215"/>
      <c r="R597" s="215"/>
      <c r="S597" s="215"/>
      <c r="T597" s="215"/>
      <c r="U597" s="215"/>
      <c r="V597" s="215"/>
      <c r="W597" s="215"/>
    </row>
    <row r="598" spans="1:23" s="213" customFormat="1" ht="27.75" customHeight="1" x14ac:dyDescent="0.15">
      <c r="A598" s="65"/>
      <c r="B598" s="242"/>
      <c r="C598" s="278" t="s">
        <v>165</v>
      </c>
      <c r="D598" s="278"/>
      <c r="E598" s="278"/>
      <c r="F598" s="278"/>
      <c r="G598" s="278"/>
      <c r="H598" s="46"/>
      <c r="I598" s="60">
        <f>SUBTOTAL(9,I599:I624)</f>
        <v>56481</v>
      </c>
      <c r="J598" s="60">
        <f>SUBTOTAL(9,J599:J624)</f>
        <v>39148</v>
      </c>
      <c r="K598" s="48">
        <f t="shared" si="37"/>
        <v>17333</v>
      </c>
      <c r="L598" s="169"/>
      <c r="M598" s="78"/>
      <c r="N598" s="78"/>
      <c r="O598" s="169"/>
      <c r="P598" s="78"/>
      <c r="Q598" s="169"/>
      <c r="R598" s="78"/>
    </row>
    <row r="599" spans="1:23" s="213" customFormat="1" ht="27.75" customHeight="1" x14ac:dyDescent="0.15">
      <c r="A599" s="65"/>
      <c r="B599" s="242"/>
      <c r="C599" s="244"/>
      <c r="D599" s="278" t="s">
        <v>166</v>
      </c>
      <c r="E599" s="278"/>
      <c r="F599" s="278"/>
      <c r="G599" s="278"/>
      <c r="H599" s="46"/>
      <c r="I599" s="60">
        <f>SUBTOTAL(9,I600:I624)</f>
        <v>56481</v>
      </c>
      <c r="J599" s="60">
        <f>SUBTOTAL(9,J600:J624)</f>
        <v>39148</v>
      </c>
      <c r="K599" s="48">
        <f t="shared" si="37"/>
        <v>17333</v>
      </c>
      <c r="L599" s="169"/>
      <c r="M599" s="78"/>
      <c r="N599" s="78"/>
      <c r="O599" s="169"/>
      <c r="P599" s="78"/>
      <c r="Q599" s="169"/>
      <c r="R599" s="78"/>
    </row>
    <row r="600" spans="1:23" s="213" customFormat="1" ht="27.75" customHeight="1" x14ac:dyDescent="0.15">
      <c r="A600" s="65"/>
      <c r="B600" s="242"/>
      <c r="C600" s="242"/>
      <c r="D600" s="242"/>
      <c r="E600" s="278" t="s">
        <v>137</v>
      </c>
      <c r="F600" s="278"/>
      <c r="G600" s="278"/>
      <c r="H600" s="46"/>
      <c r="I600" s="60">
        <f>SUBTOTAL(9,I601:I612)</f>
        <v>41771</v>
      </c>
      <c r="J600" s="60">
        <f>SUBTOTAL(9,J601:J612)</f>
        <v>30588</v>
      </c>
      <c r="K600" s="48">
        <f t="shared" si="37"/>
        <v>11183</v>
      </c>
      <c r="L600" s="169"/>
      <c r="M600" s="78"/>
      <c r="N600" s="78"/>
      <c r="O600" s="169"/>
      <c r="P600" s="78"/>
      <c r="Q600" s="169"/>
      <c r="R600" s="78"/>
    </row>
    <row r="601" spans="1:23" s="213" customFormat="1" ht="27.75" customHeight="1" x14ac:dyDescent="0.15">
      <c r="A601" s="65"/>
      <c r="B601" s="242"/>
      <c r="C601" s="242"/>
      <c r="D601" s="242"/>
      <c r="E601" s="244"/>
      <c r="F601" s="286" t="s">
        <v>138</v>
      </c>
      <c r="G601" s="286"/>
      <c r="H601" s="50"/>
      <c r="I601" s="72">
        <f>SUBTOTAL(9,I602:I605)</f>
        <v>8780</v>
      </c>
      <c r="J601" s="72">
        <f>SUBTOTAL(9,J602:J605)</f>
        <v>5980</v>
      </c>
      <c r="K601" s="57">
        <f t="shared" si="37"/>
        <v>2800</v>
      </c>
      <c r="L601" s="169"/>
      <c r="M601" s="78"/>
      <c r="N601" s="78"/>
      <c r="O601" s="169"/>
      <c r="P601" s="78"/>
      <c r="Q601" s="169"/>
      <c r="R601" s="78"/>
    </row>
    <row r="602" spans="1:23" s="213" customFormat="1" ht="27.75" customHeight="1" x14ac:dyDescent="0.15">
      <c r="A602" s="65"/>
      <c r="B602" s="242"/>
      <c r="C602" s="242"/>
      <c r="D602" s="242"/>
      <c r="E602" s="242"/>
      <c r="F602" s="245"/>
      <c r="G602" s="246" t="s">
        <v>167</v>
      </c>
      <c r="H602" s="67" t="s">
        <v>168</v>
      </c>
      <c r="I602" s="68">
        <v>300</v>
      </c>
      <c r="J602" s="68">
        <v>300</v>
      </c>
      <c r="K602" s="61">
        <f t="shared" si="37"/>
        <v>0</v>
      </c>
      <c r="L602" s="169"/>
      <c r="M602" s="78"/>
      <c r="N602" s="78"/>
      <c r="O602" s="169"/>
      <c r="P602" s="78"/>
      <c r="Q602" s="169"/>
      <c r="R602" s="78"/>
    </row>
    <row r="603" spans="1:23" s="213" customFormat="1" ht="27.75" customHeight="1" x14ac:dyDescent="0.15">
      <c r="A603" s="65"/>
      <c r="B603" s="242"/>
      <c r="C603" s="242"/>
      <c r="D603" s="242"/>
      <c r="E603" s="242"/>
      <c r="F603" s="245"/>
      <c r="G603" s="246" t="s">
        <v>169</v>
      </c>
      <c r="H603" s="67" t="s">
        <v>170</v>
      </c>
      <c r="I603" s="38">
        <v>4000</v>
      </c>
      <c r="J603" s="38">
        <v>4000</v>
      </c>
      <c r="K603" s="61">
        <f t="shared" ref="K603" si="38">SUM(I603-J603)</f>
        <v>0</v>
      </c>
      <c r="L603" s="169"/>
      <c r="M603" s="78"/>
      <c r="N603" s="78"/>
      <c r="O603" s="169"/>
      <c r="P603" s="78"/>
      <c r="Q603" s="169"/>
      <c r="R603" s="78"/>
    </row>
    <row r="604" spans="1:23" s="213" customFormat="1" ht="27.75" customHeight="1" x14ac:dyDescent="0.15">
      <c r="A604" s="65"/>
      <c r="B604" s="242"/>
      <c r="C604" s="242"/>
      <c r="D604" s="242"/>
      <c r="E604" s="242"/>
      <c r="F604" s="245"/>
      <c r="G604" s="246" t="s">
        <v>617</v>
      </c>
      <c r="H604" s="67" t="s">
        <v>618</v>
      </c>
      <c r="I604" s="38">
        <v>2800</v>
      </c>
      <c r="J604" s="38">
        <v>0</v>
      </c>
      <c r="K604" s="61">
        <f t="shared" si="37"/>
        <v>2800</v>
      </c>
      <c r="L604" s="169"/>
      <c r="M604" s="78"/>
      <c r="N604" s="78"/>
      <c r="O604" s="169"/>
      <c r="P604" s="78"/>
      <c r="Q604" s="169"/>
      <c r="R604" s="78"/>
    </row>
    <row r="605" spans="1:23" s="213" customFormat="1" ht="27.75" customHeight="1" x14ac:dyDescent="0.15">
      <c r="A605" s="65"/>
      <c r="B605" s="242"/>
      <c r="C605" s="242"/>
      <c r="D605" s="242"/>
      <c r="E605" s="242"/>
      <c r="F605" s="245"/>
      <c r="G605" s="246" t="s">
        <v>171</v>
      </c>
      <c r="H605" s="67" t="s">
        <v>172</v>
      </c>
      <c r="I605" s="68">
        <v>1680</v>
      </c>
      <c r="J605" s="68">
        <v>1680</v>
      </c>
      <c r="K605" s="61">
        <f t="shared" si="37"/>
        <v>0</v>
      </c>
      <c r="L605" s="169"/>
      <c r="M605" s="78"/>
      <c r="N605" s="78"/>
      <c r="O605" s="169"/>
      <c r="P605" s="78"/>
      <c r="Q605" s="169"/>
      <c r="R605" s="78"/>
    </row>
    <row r="606" spans="1:23" s="213" customFormat="1" ht="27.75" customHeight="1" x14ac:dyDescent="0.15">
      <c r="A606" s="65"/>
      <c r="B606" s="242"/>
      <c r="C606" s="242"/>
      <c r="D606" s="242"/>
      <c r="E606" s="242"/>
      <c r="F606" s="279" t="s">
        <v>140</v>
      </c>
      <c r="G606" s="279"/>
      <c r="H606" s="67"/>
      <c r="I606" s="68">
        <f>SUBTOTAL(9,I607)</f>
        <v>1300</v>
      </c>
      <c r="J606" s="68">
        <f>SUBTOTAL(9,J607)</f>
        <v>813</v>
      </c>
      <c r="K606" s="61">
        <f t="shared" ref="K606:K624" si="39">SUM(I606-J606)</f>
        <v>487</v>
      </c>
      <c r="L606" s="169"/>
      <c r="M606" s="78"/>
      <c r="N606" s="78"/>
      <c r="O606" s="169"/>
      <c r="P606" s="78"/>
      <c r="Q606" s="169"/>
      <c r="R606" s="78"/>
    </row>
    <row r="607" spans="1:23" s="213" customFormat="1" ht="27.75" customHeight="1" x14ac:dyDescent="0.15">
      <c r="A607" s="65"/>
      <c r="B607" s="242"/>
      <c r="C607" s="242"/>
      <c r="D607" s="242"/>
      <c r="E607" s="242"/>
      <c r="F607" s="245"/>
      <c r="G607" s="246" t="s">
        <v>141</v>
      </c>
      <c r="H607" s="67" t="s">
        <v>619</v>
      </c>
      <c r="I607" s="68">
        <v>1300</v>
      </c>
      <c r="J607" s="68">
        <v>813</v>
      </c>
      <c r="K607" s="61">
        <f t="shared" si="39"/>
        <v>487</v>
      </c>
      <c r="L607" s="169"/>
      <c r="M607" s="78"/>
      <c r="N607" s="78"/>
      <c r="O607" s="169"/>
      <c r="P607" s="78"/>
      <c r="Q607" s="169"/>
      <c r="R607" s="78"/>
    </row>
    <row r="608" spans="1:23" s="213" customFormat="1" ht="27.75" customHeight="1" x14ac:dyDescent="0.15">
      <c r="A608" s="65"/>
      <c r="B608" s="242"/>
      <c r="C608" s="242"/>
      <c r="D608" s="242"/>
      <c r="E608" s="242"/>
      <c r="F608" s="287" t="s">
        <v>133</v>
      </c>
      <c r="G608" s="288"/>
      <c r="H608" s="67"/>
      <c r="I608" s="68">
        <f>SUBTOTAL(9,I609:I612)</f>
        <v>31691</v>
      </c>
      <c r="J608" s="68">
        <f>SUBTOTAL(9,J609:J612)</f>
        <v>23795</v>
      </c>
      <c r="K608" s="61">
        <f t="shared" si="39"/>
        <v>7896</v>
      </c>
      <c r="L608" s="169"/>
      <c r="M608" s="78"/>
      <c r="N608" s="78"/>
      <c r="O608" s="169"/>
      <c r="P608" s="78"/>
      <c r="Q608" s="169"/>
      <c r="R608" s="78"/>
    </row>
    <row r="609" spans="1:18" s="213" customFormat="1" ht="27.75" customHeight="1" x14ac:dyDescent="0.15">
      <c r="A609" s="65"/>
      <c r="B609" s="242"/>
      <c r="C609" s="242"/>
      <c r="D609" s="242"/>
      <c r="E609" s="242"/>
      <c r="F609" s="245"/>
      <c r="G609" s="246" t="s">
        <v>173</v>
      </c>
      <c r="H609" s="67" t="s">
        <v>620</v>
      </c>
      <c r="I609" s="68">
        <v>4875</v>
      </c>
      <c r="J609" s="68">
        <v>3900</v>
      </c>
      <c r="K609" s="61">
        <f t="shared" si="39"/>
        <v>975</v>
      </c>
      <c r="L609" s="169"/>
      <c r="M609" s="78"/>
      <c r="N609" s="78"/>
      <c r="O609" s="169"/>
      <c r="P609" s="78"/>
      <c r="Q609" s="169"/>
      <c r="R609" s="78"/>
    </row>
    <row r="610" spans="1:18" s="213" customFormat="1" ht="27.75" customHeight="1" x14ac:dyDescent="0.15">
      <c r="A610" s="65"/>
      <c r="B610" s="242"/>
      <c r="C610" s="242"/>
      <c r="D610" s="242"/>
      <c r="E610" s="242"/>
      <c r="F610" s="245"/>
      <c r="G610" s="246" t="s">
        <v>174</v>
      </c>
      <c r="H610" s="67" t="s">
        <v>490</v>
      </c>
      <c r="I610" s="68">
        <v>20000</v>
      </c>
      <c r="J610" s="68">
        <v>16000</v>
      </c>
      <c r="K610" s="61">
        <f t="shared" si="39"/>
        <v>4000</v>
      </c>
      <c r="L610" s="169"/>
      <c r="M610" s="78"/>
      <c r="N610" s="78"/>
      <c r="O610" s="169"/>
      <c r="P610" s="78"/>
      <c r="Q610" s="169"/>
      <c r="R610" s="78"/>
    </row>
    <row r="611" spans="1:18" s="213" customFormat="1" ht="27.75" customHeight="1" x14ac:dyDescent="0.15">
      <c r="A611" s="65"/>
      <c r="B611" s="242"/>
      <c r="C611" s="242"/>
      <c r="D611" s="242"/>
      <c r="E611" s="242"/>
      <c r="F611" s="245"/>
      <c r="G611" s="246" t="s">
        <v>175</v>
      </c>
      <c r="H611" s="67" t="s">
        <v>170</v>
      </c>
      <c r="I611" s="68">
        <v>4000</v>
      </c>
      <c r="J611" s="68">
        <v>3000</v>
      </c>
      <c r="K611" s="61">
        <f t="shared" si="39"/>
        <v>1000</v>
      </c>
      <c r="L611" s="169"/>
      <c r="M611" s="78"/>
      <c r="N611" s="78"/>
      <c r="O611" s="169"/>
      <c r="P611" s="78"/>
      <c r="Q611" s="169"/>
      <c r="R611" s="78"/>
    </row>
    <row r="612" spans="1:18" s="213" customFormat="1" ht="27.75" customHeight="1" x14ac:dyDescent="0.15">
      <c r="A612" s="65"/>
      <c r="B612" s="242"/>
      <c r="C612" s="242"/>
      <c r="D612" s="242"/>
      <c r="E612" s="242"/>
      <c r="F612" s="245"/>
      <c r="G612" s="246" t="s">
        <v>621</v>
      </c>
      <c r="H612" s="69" t="s">
        <v>894</v>
      </c>
      <c r="I612" s="68">
        <v>2816</v>
      </c>
      <c r="J612" s="68">
        <v>895</v>
      </c>
      <c r="K612" s="48">
        <f t="shared" si="39"/>
        <v>1921</v>
      </c>
      <c r="L612" s="169"/>
      <c r="M612" s="78"/>
      <c r="N612" s="78"/>
      <c r="O612" s="169"/>
      <c r="P612" s="78"/>
      <c r="Q612" s="169"/>
      <c r="R612" s="78"/>
    </row>
    <row r="613" spans="1:18" s="213" customFormat="1" ht="27.75" customHeight="1" x14ac:dyDescent="0.15">
      <c r="A613" s="65"/>
      <c r="B613" s="242"/>
      <c r="C613" s="242"/>
      <c r="D613" s="242"/>
      <c r="E613" s="278" t="s">
        <v>177</v>
      </c>
      <c r="F613" s="278"/>
      <c r="G613" s="278"/>
      <c r="H613" s="70"/>
      <c r="I613" s="60">
        <f>SUBTOTAL(9,I614:I615)</f>
        <v>1960</v>
      </c>
      <c r="J613" s="60">
        <f>SUBTOTAL(9,J614:J615)</f>
        <v>1960</v>
      </c>
      <c r="K613" s="62">
        <f t="shared" si="39"/>
        <v>0</v>
      </c>
      <c r="L613" s="169"/>
      <c r="M613" s="78"/>
      <c r="N613" s="78"/>
      <c r="O613" s="169"/>
      <c r="P613" s="78"/>
      <c r="Q613" s="169"/>
      <c r="R613" s="78"/>
    </row>
    <row r="614" spans="1:18" s="213" customFormat="1" ht="27.75" customHeight="1" x14ac:dyDescent="0.15">
      <c r="A614" s="65"/>
      <c r="B614" s="242"/>
      <c r="C614" s="242"/>
      <c r="D614" s="242"/>
      <c r="E614" s="244"/>
      <c r="F614" s="286" t="s">
        <v>178</v>
      </c>
      <c r="G614" s="286"/>
      <c r="H614" s="71"/>
      <c r="I614" s="72">
        <f>SUBTOTAL(9,I615)</f>
        <v>1960</v>
      </c>
      <c r="J614" s="72">
        <f>SUBTOTAL(9,J615)</f>
        <v>1960</v>
      </c>
      <c r="K614" s="57">
        <f t="shared" si="39"/>
        <v>0</v>
      </c>
      <c r="L614" s="169"/>
      <c r="M614" s="78"/>
      <c r="N614" s="78"/>
      <c r="O614" s="169"/>
      <c r="P614" s="78"/>
      <c r="Q614" s="169"/>
      <c r="R614" s="78"/>
    </row>
    <row r="615" spans="1:18" s="213" customFormat="1" ht="27.75" customHeight="1" x14ac:dyDescent="0.15">
      <c r="A615" s="63"/>
      <c r="B615" s="64"/>
      <c r="C615" s="64"/>
      <c r="D615" s="64"/>
      <c r="E615" s="64"/>
      <c r="F615" s="66"/>
      <c r="G615" s="246" t="s">
        <v>179</v>
      </c>
      <c r="H615" s="69" t="s">
        <v>180</v>
      </c>
      <c r="I615" s="68">
        <v>1960</v>
      </c>
      <c r="J615" s="68">
        <v>1960</v>
      </c>
      <c r="K615" s="48">
        <f t="shared" si="39"/>
        <v>0</v>
      </c>
      <c r="L615" s="169"/>
      <c r="M615" s="78"/>
      <c r="N615" s="78"/>
      <c r="O615" s="169"/>
      <c r="P615" s="78"/>
      <c r="Q615" s="169"/>
      <c r="R615" s="78"/>
    </row>
    <row r="616" spans="1:18" s="213" customFormat="1" ht="27.75" customHeight="1" x14ac:dyDescent="0.15">
      <c r="A616" s="65"/>
      <c r="B616" s="242"/>
      <c r="C616" s="242"/>
      <c r="D616" s="242"/>
      <c r="E616" s="280" t="s">
        <v>151</v>
      </c>
      <c r="F616" s="281"/>
      <c r="G616" s="281"/>
      <c r="H616" s="46"/>
      <c r="I616" s="60">
        <f>SUBTOTAL(9,I617:I621)</f>
        <v>8250</v>
      </c>
      <c r="J616" s="60">
        <f>SUBTOTAL(9,J617:J621)</f>
        <v>3000</v>
      </c>
      <c r="K616" s="62">
        <f t="shared" si="39"/>
        <v>5250</v>
      </c>
      <c r="L616" s="169"/>
      <c r="M616" s="78"/>
      <c r="N616" s="78"/>
      <c r="O616" s="169"/>
      <c r="P616" s="78"/>
      <c r="Q616" s="169"/>
      <c r="R616" s="78"/>
    </row>
    <row r="617" spans="1:18" s="213" customFormat="1" ht="27.75" customHeight="1" x14ac:dyDescent="0.15">
      <c r="A617" s="65"/>
      <c r="B617" s="242"/>
      <c r="C617" s="242"/>
      <c r="D617" s="242"/>
      <c r="E617" s="244"/>
      <c r="F617" s="283" t="s">
        <v>622</v>
      </c>
      <c r="G617" s="291"/>
      <c r="H617" s="50"/>
      <c r="I617" s="72">
        <f>SUBTOTAL(9,I618)</f>
        <v>3050</v>
      </c>
      <c r="J617" s="72">
        <f>SUBTOTAL(9,J618)</f>
        <v>0</v>
      </c>
      <c r="K617" s="57">
        <f t="shared" ref="K617:K618" si="40">SUM(I617-J617)</f>
        <v>3050</v>
      </c>
      <c r="L617" s="169"/>
      <c r="M617" s="78"/>
      <c r="N617" s="78"/>
      <c r="O617" s="169"/>
      <c r="P617" s="78"/>
      <c r="Q617" s="169"/>
      <c r="R617" s="78"/>
    </row>
    <row r="618" spans="1:18" s="213" customFormat="1" ht="27.75" customHeight="1" x14ac:dyDescent="0.15">
      <c r="A618" s="65"/>
      <c r="B618" s="242"/>
      <c r="C618" s="242"/>
      <c r="D618" s="242"/>
      <c r="E618" s="242"/>
      <c r="F618" s="245"/>
      <c r="G618" s="246" t="s">
        <v>623</v>
      </c>
      <c r="H618" s="67" t="s">
        <v>624</v>
      </c>
      <c r="I618" s="68">
        <v>3050</v>
      </c>
      <c r="J618" s="68">
        <v>0</v>
      </c>
      <c r="K618" s="61">
        <f t="shared" si="40"/>
        <v>3050</v>
      </c>
      <c r="L618" s="169"/>
      <c r="M618" s="78"/>
      <c r="N618" s="78"/>
      <c r="O618" s="169"/>
      <c r="P618" s="78"/>
      <c r="Q618" s="169"/>
      <c r="R618" s="78"/>
    </row>
    <row r="619" spans="1:18" s="213" customFormat="1" ht="27.75" customHeight="1" x14ac:dyDescent="0.15">
      <c r="A619" s="65"/>
      <c r="B619" s="242"/>
      <c r="C619" s="242"/>
      <c r="D619" s="242"/>
      <c r="E619" s="242"/>
      <c r="F619" s="287" t="s">
        <v>181</v>
      </c>
      <c r="G619" s="288"/>
      <c r="H619" s="67"/>
      <c r="I619" s="68">
        <f>SUBTOTAL(9,I620:I621)</f>
        <v>5200</v>
      </c>
      <c r="J619" s="68">
        <f>SUBTOTAL(9,J620:J621)</f>
        <v>3000</v>
      </c>
      <c r="K619" s="61">
        <f t="shared" si="39"/>
        <v>2200</v>
      </c>
      <c r="L619" s="169"/>
      <c r="M619" s="78"/>
      <c r="N619" s="78"/>
      <c r="O619" s="169"/>
      <c r="P619" s="78"/>
      <c r="Q619" s="169"/>
      <c r="R619" s="78"/>
    </row>
    <row r="620" spans="1:18" s="213" customFormat="1" ht="27.75" customHeight="1" x14ac:dyDescent="0.15">
      <c r="A620" s="65"/>
      <c r="B620" s="242"/>
      <c r="C620" s="242"/>
      <c r="D620" s="242"/>
      <c r="E620" s="242"/>
      <c r="F620" s="245"/>
      <c r="G620" s="246" t="s">
        <v>625</v>
      </c>
      <c r="H620" s="67" t="s">
        <v>626</v>
      </c>
      <c r="I620" s="68">
        <v>1200</v>
      </c>
      <c r="J620" s="68">
        <v>0</v>
      </c>
      <c r="K620" s="61">
        <f t="shared" ref="K620" si="41">SUM(I620-J620)</f>
        <v>1200</v>
      </c>
      <c r="L620" s="169"/>
      <c r="M620" s="78"/>
      <c r="N620" s="78"/>
      <c r="O620" s="169"/>
      <c r="P620" s="78"/>
      <c r="Q620" s="169"/>
      <c r="R620" s="78"/>
    </row>
    <row r="621" spans="1:18" s="213" customFormat="1" ht="27.75" customHeight="1" x14ac:dyDescent="0.15">
      <c r="A621" s="65"/>
      <c r="B621" s="242"/>
      <c r="C621" s="242"/>
      <c r="D621" s="242"/>
      <c r="E621" s="243"/>
      <c r="F621" s="59"/>
      <c r="G621" s="118" t="s">
        <v>182</v>
      </c>
      <c r="H621" s="47" t="s">
        <v>627</v>
      </c>
      <c r="I621" s="49">
        <v>4000</v>
      </c>
      <c r="J621" s="49">
        <v>3000</v>
      </c>
      <c r="K621" s="48">
        <f t="shared" si="39"/>
        <v>1000</v>
      </c>
      <c r="L621" s="169"/>
      <c r="M621" s="78"/>
      <c r="N621" s="78"/>
      <c r="O621" s="169"/>
      <c r="P621" s="78"/>
      <c r="Q621" s="169"/>
      <c r="R621" s="78"/>
    </row>
    <row r="622" spans="1:18" s="213" customFormat="1" ht="27.75" customHeight="1" x14ac:dyDescent="0.15">
      <c r="A622" s="65"/>
      <c r="B622" s="242"/>
      <c r="C622" s="242"/>
      <c r="D622" s="242"/>
      <c r="E622" s="280" t="s">
        <v>98</v>
      </c>
      <c r="F622" s="281"/>
      <c r="G622" s="281"/>
      <c r="H622" s="46"/>
      <c r="I622" s="60">
        <f>SUBTOTAL(9,I623:I624)</f>
        <v>4500</v>
      </c>
      <c r="J622" s="60">
        <f>SUBTOTAL(9,J623:J624)</f>
        <v>3600</v>
      </c>
      <c r="K622" s="62">
        <f t="shared" si="39"/>
        <v>900</v>
      </c>
      <c r="L622" s="169"/>
      <c r="M622" s="78"/>
      <c r="N622" s="78"/>
      <c r="O622" s="169"/>
      <c r="P622" s="78"/>
      <c r="Q622" s="169"/>
      <c r="R622" s="78"/>
    </row>
    <row r="623" spans="1:18" s="213" customFormat="1" ht="27.75" customHeight="1" x14ac:dyDescent="0.15">
      <c r="A623" s="65"/>
      <c r="B623" s="242"/>
      <c r="C623" s="242"/>
      <c r="D623" s="242"/>
      <c r="E623" s="242"/>
      <c r="F623" s="287" t="s">
        <v>157</v>
      </c>
      <c r="G623" s="302"/>
      <c r="H623" s="67"/>
      <c r="I623" s="68">
        <f>SUBTOTAL(9,I624:I624)</f>
        <v>4500</v>
      </c>
      <c r="J623" s="68">
        <f>SUBTOTAL(9,J624:J624)</f>
        <v>3600</v>
      </c>
      <c r="K623" s="57">
        <f t="shared" si="39"/>
        <v>900</v>
      </c>
      <c r="L623" s="169"/>
      <c r="M623" s="78"/>
      <c r="N623" s="78"/>
      <c r="O623" s="169"/>
      <c r="P623" s="78"/>
      <c r="Q623" s="169"/>
      <c r="R623" s="78"/>
    </row>
    <row r="624" spans="1:18" s="213" customFormat="1" ht="27.75" customHeight="1" x14ac:dyDescent="0.15">
      <c r="A624" s="65"/>
      <c r="B624" s="242"/>
      <c r="C624" s="242"/>
      <c r="D624" s="242"/>
      <c r="E624" s="242"/>
      <c r="F624" s="245"/>
      <c r="G624" s="246" t="s">
        <v>183</v>
      </c>
      <c r="H624" s="67" t="s">
        <v>628</v>
      </c>
      <c r="I624" s="68">
        <v>4500</v>
      </c>
      <c r="J624" s="68">
        <v>3600</v>
      </c>
      <c r="K624" s="61">
        <f t="shared" si="39"/>
        <v>900</v>
      </c>
      <c r="L624" s="169"/>
      <c r="M624" s="78"/>
      <c r="N624" s="78"/>
      <c r="O624" s="169"/>
      <c r="P624" s="78"/>
      <c r="Q624" s="169"/>
      <c r="R624" s="78"/>
    </row>
    <row r="625" spans="1:18" s="213" customFormat="1" ht="27.75" customHeight="1" x14ac:dyDescent="0.15">
      <c r="A625" s="65"/>
      <c r="B625" s="242"/>
      <c r="C625" s="278" t="s">
        <v>184</v>
      </c>
      <c r="D625" s="278"/>
      <c r="E625" s="278"/>
      <c r="F625" s="278"/>
      <c r="G625" s="278"/>
      <c r="H625" s="46"/>
      <c r="I625" s="60">
        <f>SUBTOTAL(9,I626:I632)</f>
        <v>53304</v>
      </c>
      <c r="J625" s="60">
        <f>SUBTOTAL(9,J626:J632)</f>
        <v>58211</v>
      </c>
      <c r="K625" s="62">
        <f>SUM(I625-J625)</f>
        <v>-4907</v>
      </c>
      <c r="L625" s="169"/>
      <c r="M625" s="78"/>
      <c r="N625" s="78"/>
      <c r="O625" s="169"/>
      <c r="P625" s="78"/>
      <c r="Q625" s="169"/>
      <c r="R625" s="78"/>
    </row>
    <row r="626" spans="1:18" s="213" customFormat="1" ht="27.75" customHeight="1" x14ac:dyDescent="0.15">
      <c r="A626" s="65"/>
      <c r="B626" s="242"/>
      <c r="C626" s="245"/>
      <c r="D626" s="280" t="s">
        <v>185</v>
      </c>
      <c r="E626" s="281"/>
      <c r="F626" s="281"/>
      <c r="G626" s="303"/>
      <c r="H626" s="219"/>
      <c r="I626" s="60">
        <f>SUBTOTAL(9,I627:I632)</f>
        <v>53304</v>
      </c>
      <c r="J626" s="60">
        <f>SUBTOTAL(9,J627:J632)</f>
        <v>58211</v>
      </c>
      <c r="K626" s="52">
        <f>SUM(I626-J626)</f>
        <v>-4907</v>
      </c>
      <c r="L626" s="169"/>
      <c r="M626" s="78"/>
      <c r="N626" s="78"/>
      <c r="O626" s="169"/>
      <c r="P626" s="78"/>
      <c r="Q626" s="169"/>
      <c r="R626" s="78"/>
    </row>
    <row r="627" spans="1:18" s="213" customFormat="1" ht="27.75" customHeight="1" x14ac:dyDescent="0.15">
      <c r="A627" s="65"/>
      <c r="B627" s="242"/>
      <c r="C627" s="242"/>
      <c r="D627" s="244"/>
      <c r="E627" s="280" t="s">
        <v>98</v>
      </c>
      <c r="F627" s="291"/>
      <c r="G627" s="291"/>
      <c r="H627" s="46"/>
      <c r="I627" s="60">
        <f>SUBTOTAL(9,I628:I629)</f>
        <v>40000</v>
      </c>
      <c r="J627" s="60">
        <f>SUBTOTAL(9,J628:J629)</f>
        <v>40000</v>
      </c>
      <c r="K627" s="52">
        <f t="shared" ref="K627:K632" si="42">SUM(I627-J627)</f>
        <v>0</v>
      </c>
      <c r="L627" s="169"/>
      <c r="M627" s="78"/>
      <c r="N627" s="78"/>
      <c r="O627" s="169"/>
      <c r="P627" s="78"/>
      <c r="Q627" s="169"/>
      <c r="R627" s="78"/>
    </row>
    <row r="628" spans="1:18" s="213" customFormat="1" ht="27.75" customHeight="1" x14ac:dyDescent="0.15">
      <c r="A628" s="65"/>
      <c r="B628" s="242"/>
      <c r="C628" s="242"/>
      <c r="D628" s="242"/>
      <c r="E628" s="242"/>
      <c r="F628" s="283" t="s">
        <v>157</v>
      </c>
      <c r="G628" s="284"/>
      <c r="H628" s="50"/>
      <c r="I628" s="72">
        <f>SUBTOTAL(9,I629)</f>
        <v>40000</v>
      </c>
      <c r="J628" s="72">
        <f>SUBTOTAL(9,J629)</f>
        <v>40000</v>
      </c>
      <c r="K628" s="45">
        <f t="shared" si="42"/>
        <v>0</v>
      </c>
      <c r="L628" s="169"/>
      <c r="M628" s="78"/>
      <c r="N628" s="78"/>
      <c r="O628" s="169"/>
      <c r="P628" s="78">
        <v>51106</v>
      </c>
      <c r="Q628" s="169"/>
      <c r="R628" s="78"/>
    </row>
    <row r="629" spans="1:18" s="213" customFormat="1" ht="27.75" customHeight="1" x14ac:dyDescent="0.15">
      <c r="A629" s="65"/>
      <c r="B629" s="242"/>
      <c r="C629" s="242"/>
      <c r="D629" s="242"/>
      <c r="E629" s="242"/>
      <c r="F629" s="59"/>
      <c r="G629" s="58" t="s">
        <v>186</v>
      </c>
      <c r="H629" s="69"/>
      <c r="I629" s="49">
        <v>40000</v>
      </c>
      <c r="J629" s="49">
        <v>40000</v>
      </c>
      <c r="K629" s="48">
        <f t="shared" si="42"/>
        <v>0</v>
      </c>
      <c r="L629" s="169"/>
      <c r="M629" s="78"/>
      <c r="N629" s="78"/>
      <c r="O629" s="169"/>
      <c r="P629" s="78">
        <v>50472</v>
      </c>
      <c r="Q629" s="169"/>
      <c r="R629" s="78"/>
    </row>
    <row r="630" spans="1:18" s="213" customFormat="1" ht="27.75" customHeight="1" x14ac:dyDescent="0.15">
      <c r="A630" s="65"/>
      <c r="B630" s="242"/>
      <c r="C630" s="242"/>
      <c r="D630" s="242"/>
      <c r="E630" s="280" t="s">
        <v>137</v>
      </c>
      <c r="F630" s="281"/>
      <c r="G630" s="282"/>
      <c r="H630" s="54"/>
      <c r="I630" s="55">
        <f>SUBTOTAL(9,I631:I632)</f>
        <v>13304</v>
      </c>
      <c r="J630" s="55">
        <f>SUBTOTAL(9,J631:J632)</f>
        <v>18211</v>
      </c>
      <c r="K630" s="52">
        <f t="shared" si="42"/>
        <v>-4907</v>
      </c>
      <c r="L630" s="169"/>
      <c r="M630" s="78"/>
      <c r="N630" s="78"/>
      <c r="O630" s="169"/>
      <c r="P630" s="78"/>
      <c r="Q630" s="169">
        <v>-25470</v>
      </c>
      <c r="R630" s="78"/>
    </row>
    <row r="631" spans="1:18" s="213" customFormat="1" ht="27.75" customHeight="1" x14ac:dyDescent="0.15">
      <c r="A631" s="65"/>
      <c r="B631" s="242"/>
      <c r="C631" s="242"/>
      <c r="D631" s="242"/>
      <c r="E631" s="245"/>
      <c r="F631" s="301" t="s">
        <v>133</v>
      </c>
      <c r="G631" s="288"/>
      <c r="H631" s="67"/>
      <c r="I631" s="68">
        <f>SUBTOTAL(9,I632)</f>
        <v>13304</v>
      </c>
      <c r="J631" s="68">
        <f>SUBTOTAL(9,J632)</f>
        <v>18211</v>
      </c>
      <c r="K631" s="57">
        <f t="shared" si="42"/>
        <v>-4907</v>
      </c>
      <c r="L631" s="169"/>
      <c r="M631" s="78"/>
      <c r="N631" s="78"/>
      <c r="O631" s="169"/>
      <c r="P631" s="78"/>
      <c r="Q631" s="169"/>
      <c r="R631" s="78"/>
    </row>
    <row r="632" spans="1:18" s="213" customFormat="1" ht="27.75" customHeight="1" x14ac:dyDescent="0.15">
      <c r="A632" s="65"/>
      <c r="B632" s="242"/>
      <c r="C632" s="242"/>
      <c r="D632" s="242"/>
      <c r="E632" s="245"/>
      <c r="F632" s="53"/>
      <c r="G632" s="51" t="s">
        <v>187</v>
      </c>
      <c r="H632" s="69"/>
      <c r="I632" s="56">
        <v>13304</v>
      </c>
      <c r="J632" s="56">
        <v>18211</v>
      </c>
      <c r="K632" s="44">
        <f t="shared" si="42"/>
        <v>-4907</v>
      </c>
      <c r="L632" s="169"/>
      <c r="M632" s="78"/>
      <c r="N632" s="78"/>
      <c r="O632" s="169">
        <v>13233380</v>
      </c>
      <c r="P632" s="78"/>
      <c r="Q632" s="169"/>
      <c r="R632" s="78"/>
    </row>
    <row r="633" spans="1:18" s="43" customFormat="1" ht="27.75" customHeight="1" x14ac:dyDescent="0.15">
      <c r="A633" s="233"/>
      <c r="B633" s="234"/>
      <c r="C633" s="278" t="s">
        <v>189</v>
      </c>
      <c r="D633" s="278"/>
      <c r="E633" s="278"/>
      <c r="F633" s="278"/>
      <c r="G633" s="278"/>
      <c r="H633" s="240"/>
      <c r="I633" s="60">
        <f>SUBTOTAL(9,I634:I657)</f>
        <v>87750</v>
      </c>
      <c r="J633" s="60">
        <f>SUBTOTAL(9,J634:J657)</f>
        <v>28007</v>
      </c>
      <c r="K633" s="62">
        <f t="shared" ref="K633:K657" si="43">SUM(I633-J633)</f>
        <v>59743</v>
      </c>
      <c r="L633" s="113"/>
      <c r="M633" s="114"/>
      <c r="N633" s="114"/>
      <c r="O633" s="113"/>
      <c r="P633" s="114"/>
      <c r="Q633" s="113"/>
      <c r="R633" s="114"/>
    </row>
    <row r="634" spans="1:18" s="43" customFormat="1" ht="27.75" customHeight="1" x14ac:dyDescent="0.15">
      <c r="A634" s="233"/>
      <c r="B634" s="235"/>
      <c r="C634" s="242"/>
      <c r="D634" s="285" t="s">
        <v>190</v>
      </c>
      <c r="E634" s="285"/>
      <c r="F634" s="285"/>
      <c r="G634" s="285"/>
      <c r="H634" s="128"/>
      <c r="I634" s="60">
        <f>SUBTOTAL(9,I635:I657)</f>
        <v>87750</v>
      </c>
      <c r="J634" s="60">
        <f>SUBTOTAL(9,J635:J657)</f>
        <v>28007</v>
      </c>
      <c r="K634" s="62">
        <f t="shared" si="43"/>
        <v>59743</v>
      </c>
      <c r="L634" s="113"/>
      <c r="M634" s="114"/>
      <c r="N634" s="114"/>
      <c r="O634" s="113"/>
      <c r="P634" s="114"/>
      <c r="Q634" s="113"/>
      <c r="R634" s="114"/>
    </row>
    <row r="635" spans="1:18" s="43" customFormat="1" ht="27.75" customHeight="1" x14ac:dyDescent="0.15">
      <c r="A635" s="233"/>
      <c r="B635" s="235"/>
      <c r="C635" s="242"/>
      <c r="D635" s="244"/>
      <c r="E635" s="278" t="s">
        <v>191</v>
      </c>
      <c r="F635" s="278"/>
      <c r="G635" s="278"/>
      <c r="H635" s="135"/>
      <c r="I635" s="60">
        <f>SUBTOTAL(9,I636:I637)</f>
        <v>0</v>
      </c>
      <c r="J635" s="60">
        <f>SUBTOTAL(9,J636:J637)</f>
        <v>28007</v>
      </c>
      <c r="K635" s="62">
        <f t="shared" si="43"/>
        <v>-28007</v>
      </c>
      <c r="L635" s="113"/>
      <c r="M635" s="114"/>
      <c r="N635" s="114"/>
      <c r="O635" s="113"/>
      <c r="P635" s="114"/>
      <c r="Q635" s="113"/>
      <c r="R635" s="114"/>
    </row>
    <row r="636" spans="1:18" s="43" customFormat="1" ht="27.75" customHeight="1" x14ac:dyDescent="0.15">
      <c r="A636" s="233"/>
      <c r="B636" s="235"/>
      <c r="C636" s="242"/>
      <c r="D636" s="242"/>
      <c r="E636" s="244"/>
      <c r="F636" s="286" t="s">
        <v>192</v>
      </c>
      <c r="G636" s="286"/>
      <c r="H636" s="136"/>
      <c r="I636" s="72">
        <f>SUBTOTAL(9,I637)</f>
        <v>0</v>
      </c>
      <c r="J636" s="72">
        <f>SUBTOTAL(9,J637)</f>
        <v>28007</v>
      </c>
      <c r="K636" s="57">
        <f t="shared" si="43"/>
        <v>-28007</v>
      </c>
      <c r="L636" s="113"/>
      <c r="M636" s="114"/>
      <c r="N636" s="114"/>
      <c r="O636" s="113"/>
      <c r="P636" s="114"/>
      <c r="Q636" s="113"/>
      <c r="R636" s="114"/>
    </row>
    <row r="637" spans="1:18" s="43" customFormat="1" ht="27.75" customHeight="1" x14ac:dyDescent="0.15">
      <c r="A637" s="236"/>
      <c r="B637" s="237"/>
      <c r="C637" s="64"/>
      <c r="D637" s="64"/>
      <c r="E637" s="40"/>
      <c r="F637" s="39"/>
      <c r="G637" s="41" t="s">
        <v>193</v>
      </c>
      <c r="H637" s="137" t="s">
        <v>188</v>
      </c>
      <c r="I637" s="49">
        <v>0</v>
      </c>
      <c r="J637" s="49">
        <v>28007</v>
      </c>
      <c r="K637" s="48">
        <f t="shared" si="43"/>
        <v>-28007</v>
      </c>
      <c r="L637" s="113"/>
      <c r="M637" s="114"/>
      <c r="N637" s="114"/>
      <c r="O637" s="113"/>
      <c r="P637" s="114"/>
      <c r="Q637" s="113"/>
      <c r="R637" s="114"/>
    </row>
    <row r="638" spans="1:18" ht="27" customHeight="1" x14ac:dyDescent="0.15">
      <c r="A638" s="233"/>
      <c r="B638" s="235"/>
      <c r="C638" s="242"/>
      <c r="D638" s="242"/>
      <c r="E638" s="278" t="s">
        <v>850</v>
      </c>
      <c r="F638" s="278"/>
      <c r="G638" s="278"/>
      <c r="H638" s="135"/>
      <c r="I638" s="60">
        <f>SUBTOTAL(9,I639:I649)</f>
        <v>74750</v>
      </c>
      <c r="J638" s="60">
        <f>SUBTOTAL(9,J639:J649)</f>
        <v>0</v>
      </c>
      <c r="K638" s="62">
        <f t="shared" si="43"/>
        <v>74750</v>
      </c>
    </row>
    <row r="639" spans="1:18" ht="27" customHeight="1" x14ac:dyDescent="0.15">
      <c r="A639" s="233"/>
      <c r="B639" s="235"/>
      <c r="C639" s="242"/>
      <c r="D639" s="242"/>
      <c r="E639" s="244"/>
      <c r="F639" s="286" t="s">
        <v>851</v>
      </c>
      <c r="G639" s="286"/>
      <c r="H639" s="136"/>
      <c r="I639" s="72">
        <f>SUBTOTAL(9,I640:I644)</f>
        <v>17750</v>
      </c>
      <c r="J639" s="72">
        <f>SUBTOTAL(9,J640:J644)</f>
        <v>0</v>
      </c>
      <c r="K639" s="57">
        <f t="shared" si="43"/>
        <v>17750</v>
      </c>
    </row>
    <row r="640" spans="1:18" ht="27" customHeight="1" x14ac:dyDescent="0.15">
      <c r="A640" s="236"/>
      <c r="B640" s="237"/>
      <c r="C640" s="64"/>
      <c r="D640" s="64"/>
      <c r="E640" s="242"/>
      <c r="F640" s="245"/>
      <c r="G640" s="51" t="s">
        <v>870</v>
      </c>
      <c r="H640" s="67" t="s">
        <v>852</v>
      </c>
      <c r="I640" s="68">
        <v>5000</v>
      </c>
      <c r="J640" s="68">
        <v>0</v>
      </c>
      <c r="K640" s="61">
        <f>SUM(I640-J640)</f>
        <v>5000</v>
      </c>
    </row>
    <row r="641" spans="1:11" ht="27" customHeight="1" x14ac:dyDescent="0.15">
      <c r="A641" s="236"/>
      <c r="B641" s="237"/>
      <c r="C641" s="64"/>
      <c r="D641" s="64"/>
      <c r="E641" s="242"/>
      <c r="F641" s="245"/>
      <c r="G641" s="51" t="s">
        <v>869</v>
      </c>
      <c r="H641" s="67" t="s">
        <v>872</v>
      </c>
      <c r="I641" s="68">
        <v>3000</v>
      </c>
      <c r="J641" s="68">
        <v>0</v>
      </c>
      <c r="K641" s="61">
        <f>SUM(I641-J641)</f>
        <v>3000</v>
      </c>
    </row>
    <row r="642" spans="1:11" ht="27" customHeight="1" x14ac:dyDescent="0.15">
      <c r="A642" s="236"/>
      <c r="B642" s="237"/>
      <c r="C642" s="64"/>
      <c r="D642" s="64"/>
      <c r="E642" s="64"/>
      <c r="F642" s="66"/>
      <c r="G642" s="246" t="s">
        <v>871</v>
      </c>
      <c r="H642" s="67" t="s">
        <v>881</v>
      </c>
      <c r="I642" s="68">
        <v>3250</v>
      </c>
      <c r="J642" s="68">
        <v>0</v>
      </c>
      <c r="K642" s="61">
        <f>SUM(I642-J642)</f>
        <v>3250</v>
      </c>
    </row>
    <row r="643" spans="1:11" ht="27" customHeight="1" x14ac:dyDescent="0.15">
      <c r="A643" s="236"/>
      <c r="B643" s="237"/>
      <c r="C643" s="64"/>
      <c r="D643" s="64"/>
      <c r="E643" s="64"/>
      <c r="F643" s="66"/>
      <c r="G643" s="246" t="s">
        <v>853</v>
      </c>
      <c r="H643" s="241" t="s">
        <v>854</v>
      </c>
      <c r="I643" s="68">
        <v>3000</v>
      </c>
      <c r="J643" s="68">
        <v>0</v>
      </c>
      <c r="K643" s="61">
        <f t="shared" si="43"/>
        <v>3000</v>
      </c>
    </row>
    <row r="644" spans="1:11" ht="27" customHeight="1" x14ac:dyDescent="0.15">
      <c r="A644" s="236"/>
      <c r="B644" s="237"/>
      <c r="C644" s="64"/>
      <c r="D644" s="64"/>
      <c r="E644" s="64"/>
      <c r="F644" s="66"/>
      <c r="G644" s="246" t="s">
        <v>855</v>
      </c>
      <c r="H644" s="67" t="s">
        <v>873</v>
      </c>
      <c r="I644" s="68">
        <v>3500</v>
      </c>
      <c r="J644" s="68">
        <v>0</v>
      </c>
      <c r="K644" s="61">
        <f t="shared" si="43"/>
        <v>3500</v>
      </c>
    </row>
    <row r="645" spans="1:11" ht="27" customHeight="1" x14ac:dyDescent="0.15">
      <c r="A645" s="233"/>
      <c r="B645" s="235"/>
      <c r="C645" s="242"/>
      <c r="D645" s="242"/>
      <c r="E645" s="242"/>
      <c r="F645" s="287" t="s">
        <v>856</v>
      </c>
      <c r="G645" s="288"/>
      <c r="H645" s="124"/>
      <c r="I645" s="68">
        <f>SUBTOTAL(9,I646:I646)</f>
        <v>1000</v>
      </c>
      <c r="J645" s="68">
        <f>SUBTOTAL(9,J646:J646)</f>
        <v>0</v>
      </c>
      <c r="K645" s="61">
        <f t="shared" si="43"/>
        <v>1000</v>
      </c>
    </row>
    <row r="646" spans="1:11" ht="27" customHeight="1" x14ac:dyDescent="0.15">
      <c r="A646" s="236"/>
      <c r="B646" s="237"/>
      <c r="C646" s="64"/>
      <c r="D646" s="64"/>
      <c r="E646" s="64"/>
      <c r="F646" s="66"/>
      <c r="G646" s="249" t="s">
        <v>857</v>
      </c>
      <c r="H646" s="67" t="s">
        <v>874</v>
      </c>
      <c r="I646" s="68">
        <v>1000</v>
      </c>
      <c r="J646" s="68">
        <v>0</v>
      </c>
      <c r="K646" s="61">
        <f t="shared" si="43"/>
        <v>1000</v>
      </c>
    </row>
    <row r="647" spans="1:11" ht="27" customHeight="1" x14ac:dyDescent="0.15">
      <c r="A647" s="233"/>
      <c r="B647" s="235"/>
      <c r="C647" s="242"/>
      <c r="D647" s="242"/>
      <c r="E647" s="242"/>
      <c r="F647" s="279" t="s">
        <v>858</v>
      </c>
      <c r="G647" s="279"/>
      <c r="H647" s="124"/>
      <c r="I647" s="68">
        <f>SUBTOTAL(9,I648:I649)</f>
        <v>56000</v>
      </c>
      <c r="J647" s="68">
        <f>SUBTOTAL(9,J648:J649)</f>
        <v>0</v>
      </c>
      <c r="K647" s="61">
        <f t="shared" si="43"/>
        <v>56000</v>
      </c>
    </row>
    <row r="648" spans="1:11" ht="27" customHeight="1" x14ac:dyDescent="0.15">
      <c r="A648" s="236"/>
      <c r="B648" s="237"/>
      <c r="C648" s="64"/>
      <c r="D648" s="64"/>
      <c r="E648" s="64"/>
      <c r="F648" s="66"/>
      <c r="G648" s="246" t="s">
        <v>859</v>
      </c>
      <c r="H648" s="67" t="s">
        <v>875</v>
      </c>
      <c r="I648" s="68">
        <v>34000</v>
      </c>
      <c r="J648" s="68">
        <v>0</v>
      </c>
      <c r="K648" s="61">
        <f>SUM(I648-J648)</f>
        <v>34000</v>
      </c>
    </row>
    <row r="649" spans="1:11" ht="27" customHeight="1" x14ac:dyDescent="0.15">
      <c r="A649" s="236"/>
      <c r="B649" s="237"/>
      <c r="C649" s="64"/>
      <c r="D649" s="64"/>
      <c r="E649" s="64"/>
      <c r="F649" s="66"/>
      <c r="G649" s="249" t="s">
        <v>880</v>
      </c>
      <c r="H649" s="67" t="s">
        <v>882</v>
      </c>
      <c r="I649" s="68">
        <v>22000</v>
      </c>
      <c r="J649" s="68">
        <v>0</v>
      </c>
      <c r="K649" s="61">
        <f t="shared" si="43"/>
        <v>22000</v>
      </c>
    </row>
    <row r="650" spans="1:11" ht="27" customHeight="1" x14ac:dyDescent="0.15">
      <c r="A650" s="233"/>
      <c r="B650" s="235"/>
      <c r="C650" s="242"/>
      <c r="D650" s="242"/>
      <c r="E650" s="278" t="s">
        <v>860</v>
      </c>
      <c r="F650" s="278"/>
      <c r="G650" s="278"/>
      <c r="H650" s="70"/>
      <c r="I650" s="60">
        <f>SUBTOTAL(9,I651:I653)</f>
        <v>6000</v>
      </c>
      <c r="J650" s="60">
        <f>SUBTOTAL(9,J651:J653)</f>
        <v>0</v>
      </c>
      <c r="K650" s="62">
        <f t="shared" si="43"/>
        <v>6000</v>
      </c>
    </row>
    <row r="651" spans="1:11" ht="27" customHeight="1" x14ac:dyDescent="0.15">
      <c r="A651" s="233"/>
      <c r="B651" s="235"/>
      <c r="C651" s="242"/>
      <c r="D651" s="242"/>
      <c r="E651" s="242"/>
      <c r="F651" s="279" t="s">
        <v>861</v>
      </c>
      <c r="G651" s="279"/>
      <c r="H651" s="124"/>
      <c r="I651" s="68">
        <f>SUBTOTAL(9,I652:I653)</f>
        <v>6000</v>
      </c>
      <c r="J651" s="68">
        <f>SUBTOTAL(9,J652:J653)</f>
        <v>0</v>
      </c>
      <c r="K651" s="61">
        <f t="shared" si="43"/>
        <v>6000</v>
      </c>
    </row>
    <row r="652" spans="1:11" ht="27" customHeight="1" x14ac:dyDescent="0.15">
      <c r="A652" s="236"/>
      <c r="B652" s="237"/>
      <c r="C652" s="64"/>
      <c r="D652" s="64"/>
      <c r="E652" s="64"/>
      <c r="F652" s="66"/>
      <c r="G652" s="249" t="s">
        <v>862</v>
      </c>
      <c r="H652" s="67" t="s">
        <v>876</v>
      </c>
      <c r="I652" s="68">
        <v>1000</v>
      </c>
      <c r="J652" s="68">
        <v>0</v>
      </c>
      <c r="K652" s="61">
        <f t="shared" si="43"/>
        <v>1000</v>
      </c>
    </row>
    <row r="653" spans="1:11" ht="27" customHeight="1" x14ac:dyDescent="0.15">
      <c r="A653" s="236"/>
      <c r="B653" s="237"/>
      <c r="C653" s="64"/>
      <c r="D653" s="64"/>
      <c r="E653" s="40"/>
      <c r="F653" s="39"/>
      <c r="G653" s="118" t="s">
        <v>863</v>
      </c>
      <c r="H653" s="47" t="s">
        <v>877</v>
      </c>
      <c r="I653" s="49">
        <v>5000</v>
      </c>
      <c r="J653" s="49">
        <v>0</v>
      </c>
      <c r="K653" s="48">
        <f t="shared" si="43"/>
        <v>5000</v>
      </c>
    </row>
    <row r="654" spans="1:11" ht="27" customHeight="1" x14ac:dyDescent="0.15">
      <c r="A654" s="233"/>
      <c r="B654" s="235"/>
      <c r="C654" s="242"/>
      <c r="D654" s="242"/>
      <c r="E654" s="280" t="s">
        <v>864</v>
      </c>
      <c r="F654" s="281"/>
      <c r="G654" s="282"/>
      <c r="H654" s="46"/>
      <c r="I654" s="60">
        <f>SUBTOTAL(9,I655:I657)</f>
        <v>7000</v>
      </c>
      <c r="J654" s="60">
        <f>SUBTOTAL(9,J655:J657)</f>
        <v>0</v>
      </c>
      <c r="K654" s="62">
        <f t="shared" si="43"/>
        <v>7000</v>
      </c>
    </row>
    <row r="655" spans="1:11" ht="27" customHeight="1" x14ac:dyDescent="0.15">
      <c r="A655" s="233"/>
      <c r="B655" s="235"/>
      <c r="C655" s="242"/>
      <c r="D655" s="242"/>
      <c r="E655" s="242"/>
      <c r="F655" s="283" t="s">
        <v>865</v>
      </c>
      <c r="G655" s="284"/>
      <c r="H655" s="50"/>
      <c r="I655" s="72">
        <f>SUBTOTAL(9,I656:I657)</f>
        <v>7000</v>
      </c>
      <c r="J655" s="72">
        <f>SUBTOTAL(9,J656:J657)</f>
        <v>0</v>
      </c>
      <c r="K655" s="61">
        <f t="shared" si="43"/>
        <v>7000</v>
      </c>
    </row>
    <row r="656" spans="1:11" ht="27" customHeight="1" x14ac:dyDescent="0.15">
      <c r="A656" s="236"/>
      <c r="B656" s="237"/>
      <c r="C656" s="64"/>
      <c r="D656" s="64"/>
      <c r="E656" s="242"/>
      <c r="F656" s="245"/>
      <c r="G656" s="51" t="s">
        <v>866</v>
      </c>
      <c r="H656" s="67" t="s">
        <v>868</v>
      </c>
      <c r="I656" s="68">
        <v>3900</v>
      </c>
      <c r="J656" s="68">
        <v>0</v>
      </c>
      <c r="K656" s="61">
        <f t="shared" si="43"/>
        <v>3900</v>
      </c>
    </row>
    <row r="657" spans="1:11" ht="27" customHeight="1" x14ac:dyDescent="0.15">
      <c r="A657" s="239"/>
      <c r="B657" s="238"/>
      <c r="C657" s="40"/>
      <c r="D657" s="40"/>
      <c r="E657" s="243"/>
      <c r="F657" s="59"/>
      <c r="G657" s="58" t="s">
        <v>878</v>
      </c>
      <c r="H657" s="47" t="s">
        <v>879</v>
      </c>
      <c r="I657" s="49">
        <v>3100</v>
      </c>
      <c r="J657" s="49">
        <v>0</v>
      </c>
      <c r="K657" s="48">
        <f t="shared" si="43"/>
        <v>3100</v>
      </c>
    </row>
  </sheetData>
  <mergeCells count="265">
    <mergeCell ref="E616:G616"/>
    <mergeCell ref="F619:G619"/>
    <mergeCell ref="F513:G513"/>
    <mergeCell ref="F519:G519"/>
    <mergeCell ref="E534:G534"/>
    <mergeCell ref="F535:G535"/>
    <mergeCell ref="F538:G538"/>
    <mergeCell ref="E546:G546"/>
    <mergeCell ref="D490:G490"/>
    <mergeCell ref="E491:G491"/>
    <mergeCell ref="F492:G492"/>
    <mergeCell ref="E595:G595"/>
    <mergeCell ref="D551:G551"/>
    <mergeCell ref="F553:G553"/>
    <mergeCell ref="B549:G549"/>
    <mergeCell ref="F579:G579"/>
    <mergeCell ref="C516:G516"/>
    <mergeCell ref="C550:G550"/>
    <mergeCell ref="D517:G517"/>
    <mergeCell ref="E518:G518"/>
    <mergeCell ref="F557:G557"/>
    <mergeCell ref="F596:G596"/>
    <mergeCell ref="F576:G576"/>
    <mergeCell ref="F586:G586"/>
    <mergeCell ref="E613:G613"/>
    <mergeCell ref="F608:G608"/>
    <mergeCell ref="F606:G606"/>
    <mergeCell ref="E600:G600"/>
    <mergeCell ref="F601:G601"/>
    <mergeCell ref="C598:G598"/>
    <mergeCell ref="D599:G599"/>
    <mergeCell ref="F593:G593"/>
    <mergeCell ref="F561:G561"/>
    <mergeCell ref="E575:G575"/>
    <mergeCell ref="D444:G444"/>
    <mergeCell ref="E485:G485"/>
    <mergeCell ref="F486:G486"/>
    <mergeCell ref="E494:G494"/>
    <mergeCell ref="F495:G495"/>
    <mergeCell ref="C499:G499"/>
    <mergeCell ref="D500:G500"/>
    <mergeCell ref="F584:G584"/>
    <mergeCell ref="E501:G501"/>
    <mergeCell ref="F502:G502"/>
    <mergeCell ref="E512:G512"/>
    <mergeCell ref="F464:G464"/>
    <mergeCell ref="D466:G466"/>
    <mergeCell ref="E467:G467"/>
    <mergeCell ref="E480:G480"/>
    <mergeCell ref="F481:G481"/>
    <mergeCell ref="C448:G448"/>
    <mergeCell ref="F451:G451"/>
    <mergeCell ref="E463:G463"/>
    <mergeCell ref="F468:G468"/>
    <mergeCell ref="C483:G483"/>
    <mergeCell ref="D449:G449"/>
    <mergeCell ref="E450:G450"/>
    <mergeCell ref="D422:G422"/>
    <mergeCell ref="E423:G423"/>
    <mergeCell ref="F424:G424"/>
    <mergeCell ref="C426:G426"/>
    <mergeCell ref="D427:G427"/>
    <mergeCell ref="E428:G428"/>
    <mergeCell ref="F429:G429"/>
    <mergeCell ref="D431:G431"/>
    <mergeCell ref="E432:G432"/>
    <mergeCell ref="F433:G433"/>
    <mergeCell ref="D435:G435"/>
    <mergeCell ref="E436:G436"/>
    <mergeCell ref="F437:G437"/>
    <mergeCell ref="D439:G439"/>
    <mergeCell ref="E440:G440"/>
    <mergeCell ref="F441:G441"/>
    <mergeCell ref="F631:G631"/>
    <mergeCell ref="E630:G630"/>
    <mergeCell ref="F623:G623"/>
    <mergeCell ref="C625:G625"/>
    <mergeCell ref="F628:G628"/>
    <mergeCell ref="E627:G627"/>
    <mergeCell ref="D626:G626"/>
    <mergeCell ref="E622:G622"/>
    <mergeCell ref="F614:G614"/>
    <mergeCell ref="E583:G583"/>
    <mergeCell ref="E592:G592"/>
    <mergeCell ref="E552:G552"/>
    <mergeCell ref="C443:G443"/>
    <mergeCell ref="E445:G445"/>
    <mergeCell ref="D484:G484"/>
    <mergeCell ref="F547:G547"/>
    <mergeCell ref="F446:G446"/>
    <mergeCell ref="F418:G418"/>
    <mergeCell ref="D416:G416"/>
    <mergeCell ref="E417:G417"/>
    <mergeCell ref="F368:G368"/>
    <mergeCell ref="E381:G381"/>
    <mergeCell ref="F382:G382"/>
    <mergeCell ref="E386:G386"/>
    <mergeCell ref="F387:G387"/>
    <mergeCell ref="D353:G353"/>
    <mergeCell ref="E354:G354"/>
    <mergeCell ref="F355:G355"/>
    <mergeCell ref="E359:G359"/>
    <mergeCell ref="F360:G360"/>
    <mergeCell ref="F365:G365"/>
    <mergeCell ref="D390:G390"/>
    <mergeCell ref="E391:G391"/>
    <mergeCell ref="F392:G392"/>
    <mergeCell ref="E394:G394"/>
    <mergeCell ref="F395:G395"/>
    <mergeCell ref="F403:G403"/>
    <mergeCell ref="E413:G413"/>
    <mergeCell ref="F414:G414"/>
    <mergeCell ref="E341:G341"/>
    <mergeCell ref="F342:G342"/>
    <mergeCell ref="E346:G346"/>
    <mergeCell ref="F347:G347"/>
    <mergeCell ref="E349:G349"/>
    <mergeCell ref="F350:G350"/>
    <mergeCell ref="E327:G327"/>
    <mergeCell ref="F328:G328"/>
    <mergeCell ref="D333:G333"/>
    <mergeCell ref="E334:G334"/>
    <mergeCell ref="F335:G335"/>
    <mergeCell ref="F339:G339"/>
    <mergeCell ref="F310:G310"/>
    <mergeCell ref="E314:G314"/>
    <mergeCell ref="F315:G315"/>
    <mergeCell ref="E319:G319"/>
    <mergeCell ref="F320:G320"/>
    <mergeCell ref="D288:G288"/>
    <mergeCell ref="E289:G289"/>
    <mergeCell ref="F290:G290"/>
    <mergeCell ref="F296:G296"/>
    <mergeCell ref="F300:G300"/>
    <mergeCell ref="E309:G309"/>
    <mergeCell ref="E275:G275"/>
    <mergeCell ref="F276:G276"/>
    <mergeCell ref="E280:G280"/>
    <mergeCell ref="F281:G281"/>
    <mergeCell ref="E284:G284"/>
    <mergeCell ref="F285:G285"/>
    <mergeCell ref="E264:G264"/>
    <mergeCell ref="F265:G265"/>
    <mergeCell ref="D267:G267"/>
    <mergeCell ref="E268:G268"/>
    <mergeCell ref="F269:G269"/>
    <mergeCell ref="F273:G273"/>
    <mergeCell ref="E256:G256"/>
    <mergeCell ref="F257:G257"/>
    <mergeCell ref="D259:G259"/>
    <mergeCell ref="E260:G260"/>
    <mergeCell ref="F261:G261"/>
    <mergeCell ref="D263:G263"/>
    <mergeCell ref="F247:G247"/>
    <mergeCell ref="E249:G249"/>
    <mergeCell ref="F250:G250"/>
    <mergeCell ref="E252:G252"/>
    <mergeCell ref="F253:G253"/>
    <mergeCell ref="D255:G255"/>
    <mergeCell ref="E237:G237"/>
    <mergeCell ref="F238:G238"/>
    <mergeCell ref="E240:G240"/>
    <mergeCell ref="F241:G241"/>
    <mergeCell ref="D245:G245"/>
    <mergeCell ref="E246:G246"/>
    <mergeCell ref="E226:G226"/>
    <mergeCell ref="F227:G227"/>
    <mergeCell ref="D230:G230"/>
    <mergeCell ref="E231:G231"/>
    <mergeCell ref="F232:G232"/>
    <mergeCell ref="F234:G234"/>
    <mergeCell ref="D216:G216"/>
    <mergeCell ref="E217:G217"/>
    <mergeCell ref="F218:G218"/>
    <mergeCell ref="F220:G220"/>
    <mergeCell ref="E223:G223"/>
    <mergeCell ref="F224:G224"/>
    <mergeCell ref="D211:G211"/>
    <mergeCell ref="E212:G212"/>
    <mergeCell ref="F213:G213"/>
    <mergeCell ref="E195:G195"/>
    <mergeCell ref="F196:G196"/>
    <mergeCell ref="F199:G199"/>
    <mergeCell ref="E208:G208"/>
    <mergeCell ref="F209:G209"/>
    <mergeCell ref="D182:G182"/>
    <mergeCell ref="E183:G183"/>
    <mergeCell ref="F184:G184"/>
    <mergeCell ref="E205:G205"/>
    <mergeCell ref="F206:G206"/>
    <mergeCell ref="D171:G171"/>
    <mergeCell ref="E172:G172"/>
    <mergeCell ref="F173:G173"/>
    <mergeCell ref="E175:G175"/>
    <mergeCell ref="F176:G176"/>
    <mergeCell ref="F152:G152"/>
    <mergeCell ref="E157:G157"/>
    <mergeCell ref="F158:G158"/>
    <mergeCell ref="D167:G167"/>
    <mergeCell ref="E168:G168"/>
    <mergeCell ref="F169:G169"/>
    <mergeCell ref="F143:G143"/>
    <mergeCell ref="E147:G147"/>
    <mergeCell ref="F148:G148"/>
    <mergeCell ref="E151:G151"/>
    <mergeCell ref="E123:G123"/>
    <mergeCell ref="F124:G124"/>
    <mergeCell ref="D126:G126"/>
    <mergeCell ref="E127:G127"/>
    <mergeCell ref="F128:G128"/>
    <mergeCell ref="F132:G132"/>
    <mergeCell ref="F120:G120"/>
    <mergeCell ref="E93:G93"/>
    <mergeCell ref="F94:G94"/>
    <mergeCell ref="E98:G98"/>
    <mergeCell ref="F99:G99"/>
    <mergeCell ref="E101:G101"/>
    <mergeCell ref="F102:G102"/>
    <mergeCell ref="F136:G136"/>
    <mergeCell ref="E142:G142"/>
    <mergeCell ref="F71:G71"/>
    <mergeCell ref="F73:G73"/>
    <mergeCell ref="D108:G108"/>
    <mergeCell ref="E109:G109"/>
    <mergeCell ref="F110:G110"/>
    <mergeCell ref="E75:G75"/>
    <mergeCell ref="F76:G76"/>
    <mergeCell ref="F112:G112"/>
    <mergeCell ref="E119:G119"/>
    <mergeCell ref="N18:O18"/>
    <mergeCell ref="F617:G617"/>
    <mergeCell ref="A1:K1"/>
    <mergeCell ref="J3:K3"/>
    <mergeCell ref="A4:G4"/>
    <mergeCell ref="B6:G6"/>
    <mergeCell ref="C7:G7"/>
    <mergeCell ref="D8:G8"/>
    <mergeCell ref="E79:G79"/>
    <mergeCell ref="F80:G80"/>
    <mergeCell ref="D82:G82"/>
    <mergeCell ref="E65:G65"/>
    <mergeCell ref="F66:G66"/>
    <mergeCell ref="E68:G68"/>
    <mergeCell ref="E9:G9"/>
    <mergeCell ref="F10:G10"/>
    <mergeCell ref="E28:G28"/>
    <mergeCell ref="F29:G29"/>
    <mergeCell ref="F51:G51"/>
    <mergeCell ref="F63:G63"/>
    <mergeCell ref="E83:G83"/>
    <mergeCell ref="F84:G84"/>
    <mergeCell ref="F86:G86"/>
    <mergeCell ref="F69:G69"/>
    <mergeCell ref="E650:G650"/>
    <mergeCell ref="F651:G651"/>
    <mergeCell ref="E654:G654"/>
    <mergeCell ref="F655:G655"/>
    <mergeCell ref="C633:G633"/>
    <mergeCell ref="D634:G634"/>
    <mergeCell ref="E635:G635"/>
    <mergeCell ref="F636:G636"/>
    <mergeCell ref="E638:G638"/>
    <mergeCell ref="F639:G639"/>
    <mergeCell ref="F645:G645"/>
    <mergeCell ref="F647:G647"/>
  </mergeCells>
  <phoneticPr fontId="3" type="noConversion"/>
  <pageMargins left="0.35433070866141736" right="0.35433070866141736" top="0.98425196850393704" bottom="0.78740157480314965" header="0.51181102362204722" footer="0.51181102362204722"/>
  <pageSetup paperSize="9" scale="81" firstPageNumber="5" orientation="portrait" useFirstPageNumber="1" r:id="rId1"/>
  <headerFooter alignWithMargins="0">
    <oddFooter>&amp;C&amp;P</oddFooter>
  </headerFooter>
  <rowBreaks count="10" manualBreakCount="10">
    <brk id="81" max="10" man="1"/>
    <brk id="210" max="10" man="1"/>
    <brk id="287" max="10" man="1"/>
    <brk id="338" max="10" man="1"/>
    <brk id="389" max="10" man="1"/>
    <brk id="415" max="10" man="1"/>
    <brk id="442" max="10" man="1"/>
    <brk id="494" max="10" man="1"/>
    <brk id="520" max="10" man="1"/>
    <brk id="54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5</vt:i4>
      </vt:variant>
    </vt:vector>
  </HeadingPairs>
  <TitlesOfParts>
    <vt:vector size="8" baseType="lpstr">
      <vt:lpstr>총칙</vt:lpstr>
      <vt:lpstr>수입 </vt:lpstr>
      <vt:lpstr>지출 </vt:lpstr>
      <vt:lpstr>'수입 '!Print_Area</vt:lpstr>
      <vt:lpstr>'지출 '!Print_Area</vt:lpstr>
      <vt:lpstr>총칙!Print_Area</vt:lpstr>
      <vt:lpstr>'수입 '!Print_Titles</vt:lpstr>
      <vt:lpstr>'지출 '!Print_Titles</vt:lpstr>
    </vt:vector>
  </TitlesOfParts>
  <Company>My 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빌 게이츠</dc:creator>
  <cp:lastModifiedBy>user</cp:lastModifiedBy>
  <cp:lastPrinted>2021-01-11T04:19:40Z</cp:lastPrinted>
  <dcterms:created xsi:type="dcterms:W3CDTF">2012-02-14T07:33:08Z</dcterms:created>
  <dcterms:modified xsi:type="dcterms:W3CDTF">2021-01-12T07:19:53Z</dcterms:modified>
</cp:coreProperties>
</file>